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R:\SKLAD_VP\ceniky\ceny 2018 -PRAC\VOC 2017\"/>
    </mc:Choice>
  </mc:AlternateContent>
  <bookViews>
    <workbookView xWindow="1740" yWindow="-90" windowWidth="13560" windowHeight="5850" xr2:uid="{00000000-000D-0000-FFFF-FFFF00000000}"/>
  </bookViews>
  <sheets>
    <sheet name="Pryžové fólie" sheetId="14" r:id="rId1"/>
    <sheet name="Pryžové desky" sheetId="12" r:id="rId2"/>
    <sheet name="Podlahoviny" sheetId="15" r:id="rId3"/>
    <sheet name="Cenový kalkulátor" sheetId="17" r:id="rId4"/>
  </sheets>
  <definedNames>
    <definedName name="_xlnm._FilterDatabase" localSheetId="2" hidden="1">Podlahoviny!$A$13:$G$13</definedName>
    <definedName name="_xlnm._FilterDatabase" localSheetId="1" hidden="1">'Pryžové desky'!$A$13:$H$30</definedName>
    <definedName name="_xlnm._FilterDatabase" localSheetId="0" hidden="1">'Pryžové fólie'!$A$13:$H$39</definedName>
    <definedName name="_xlnm.Print_Titles" localSheetId="0">'Pryžové fólie'!$1:$13</definedName>
  </definedNames>
  <calcPr calcId="171027"/>
</workbook>
</file>

<file path=xl/calcChain.xml><?xml version="1.0" encoding="utf-8"?>
<calcChain xmlns="http://schemas.openxmlformats.org/spreadsheetml/2006/main">
  <c r="G1" i="17" l="1"/>
  <c r="B17" i="17"/>
  <c r="D17" i="17" s="1"/>
  <c r="B16" i="17"/>
  <c r="D16" i="17" s="1"/>
  <c r="B15" i="17"/>
  <c r="F15" i="17" s="1"/>
  <c r="B14" i="17"/>
  <c r="F14" i="17" s="1"/>
  <c r="F17" i="17" l="1"/>
  <c r="F16" i="17"/>
  <c r="D15" i="17"/>
  <c r="D14" i="17"/>
</calcChain>
</file>

<file path=xl/sharedStrings.xml><?xml version="1.0" encoding="utf-8"?>
<sst xmlns="http://schemas.openxmlformats.org/spreadsheetml/2006/main" count="269" uniqueCount="115">
  <si>
    <t>547 36 Náchod</t>
  </si>
  <si>
    <t>Materiál</t>
  </si>
  <si>
    <t>Českých bratří 338</t>
  </si>
  <si>
    <t>+420 491 447 569</t>
  </si>
  <si>
    <t>Výška</t>
  </si>
  <si>
    <t>(H1)</t>
  </si>
  <si>
    <t>Poznámka</t>
  </si>
  <si>
    <t xml:space="preserve"> http://</t>
  </si>
  <si>
    <t xml:space="preserve"> E-mail:</t>
  </si>
  <si>
    <t xml:space="preserve"> Fax:</t>
  </si>
  <si>
    <t>Cena</t>
  </si>
  <si>
    <t>bez DPH</t>
  </si>
  <si>
    <t>Objednací</t>
  </si>
  <si>
    <t>číslo</t>
  </si>
  <si>
    <t>Popis</t>
  </si>
  <si>
    <t>Kontaktní údaje</t>
  </si>
  <si>
    <t xml:space="preserve"> Region 1:</t>
  </si>
  <si>
    <t xml:space="preserve"> Region 2:</t>
  </si>
  <si>
    <t>Servisní sklad</t>
  </si>
  <si>
    <t>Minimální hodnota objednávky Kč 5000,- bez DPH.</t>
  </si>
  <si>
    <t>Pryžové fólie</t>
  </si>
  <si>
    <t>Šířka</t>
  </si>
  <si>
    <t>(L1)</t>
  </si>
  <si>
    <t>MJ</t>
  </si>
  <si>
    <t>kg/m</t>
  </si>
  <si>
    <t>MVQ60</t>
  </si>
  <si>
    <t>SBR65</t>
  </si>
  <si>
    <t>NBR60</t>
  </si>
  <si>
    <t>kg</t>
  </si>
  <si>
    <t>NBR</t>
  </si>
  <si>
    <t>SBR</t>
  </si>
  <si>
    <t>EPDM</t>
  </si>
  <si>
    <t>Deska  6/250x320 MVQ60</t>
  </si>
  <si>
    <t>Deska  8/250x320 MVQ60</t>
  </si>
  <si>
    <t>Deska 10/250x320 MVQ60</t>
  </si>
  <si>
    <t>Deska 12/250x320 MVQ60</t>
  </si>
  <si>
    <t>Deska 16/250x320 MVQ60</t>
  </si>
  <si>
    <t>Deska 20/250x320 MVQ60</t>
  </si>
  <si>
    <t>Deska 10/780x780 EPDM</t>
  </si>
  <si>
    <t>Deska 15/780x780 EPDM</t>
  </si>
  <si>
    <t>Deska 20/780x780 EPDM</t>
  </si>
  <si>
    <t>Deska 25/780x780 EPDM</t>
  </si>
  <si>
    <t>Deska 30/780x780 EPDM</t>
  </si>
  <si>
    <t>Deska 40/780x780 EPDM</t>
  </si>
  <si>
    <t>Deska 50/780x780 EPDM</t>
  </si>
  <si>
    <t>Deska 60/780x780 EPDM</t>
  </si>
  <si>
    <t>Deska 70/780x780 EPDM</t>
  </si>
  <si>
    <t>Deska  3/780x780 EPDM</t>
  </si>
  <si>
    <t>Deska  5/780x780 EPDM</t>
  </si>
  <si>
    <t>Penízková pryž černá 3,5 mm 3,5/1230</t>
  </si>
  <si>
    <t>Penízková pryž šedá 3,5 mm 3,5/1230</t>
  </si>
  <si>
    <t>Rýhovaná pryž S3 Alfa 3/1230</t>
  </si>
  <si>
    <t>Fólie 1/1200 NBR60</t>
  </si>
  <si>
    <t>Fólie 1/1200 MVQ60</t>
  </si>
  <si>
    <t>Fólie 1,5/1200 MVQ60</t>
  </si>
  <si>
    <t>Fólie 2/1200 SBR65</t>
  </si>
  <si>
    <t>Fólie 2/1200 NBR60</t>
  </si>
  <si>
    <t>Fólie 2/1200 MVQ60</t>
  </si>
  <si>
    <t>Fólie 2/1200 SBR65 s vložkou</t>
  </si>
  <si>
    <t>Fólie 2/1200 NBR60 s vložkou</t>
  </si>
  <si>
    <t>Fólie 3/1200 SBR65</t>
  </si>
  <si>
    <t>Fólie 3/1200 NBR60</t>
  </si>
  <si>
    <t>Fólie 3/1200 MVQ60</t>
  </si>
  <si>
    <t>Fólie 3/1200 SBR65 s vložkou</t>
  </si>
  <si>
    <t>Fólie 3/1200 NBR60 s vložkou</t>
  </si>
  <si>
    <t>Fólie 4/1200 SBR65</t>
  </si>
  <si>
    <t>Fólie 4/1200 NBR60</t>
  </si>
  <si>
    <t>Fólie 4/1200 MVQ60</t>
  </si>
  <si>
    <t>Fólie 4/1200 SBR65 s vložkou</t>
  </si>
  <si>
    <t>Fólie 4/1200 NBR60 s vložkou</t>
  </si>
  <si>
    <t>Fólie 5/1200 SBR65</t>
  </si>
  <si>
    <t>Fólie 5/1200 NBR60</t>
  </si>
  <si>
    <t>Fólie 5/1200 MVQ60</t>
  </si>
  <si>
    <t>Fólie 5/1200 SBR65 s vložkou</t>
  </si>
  <si>
    <t>Fólie 5/1200 NBR60 s vložkou</t>
  </si>
  <si>
    <t>Fólie 6/1200 NBR60</t>
  </si>
  <si>
    <t>Fólie 6/1200 NBR60 s vložkou</t>
  </si>
  <si>
    <t>NBR s vložkou</t>
  </si>
  <si>
    <t>SBR s vložkou</t>
  </si>
  <si>
    <t>Výpočet ceny fólie pro MJ = [kg]</t>
  </si>
  <si>
    <t>Specifická hmotnost:</t>
  </si>
  <si>
    <t xml:space="preserve"> NBR</t>
  </si>
  <si>
    <t xml:space="preserve"> SBR</t>
  </si>
  <si>
    <r>
      <t>1,4 g/cm</t>
    </r>
    <r>
      <rPr>
        <vertAlign val="superscript"/>
        <sz val="8"/>
        <rFont val="Arial CE"/>
        <family val="2"/>
        <charset val="238"/>
      </rPr>
      <t>3</t>
    </r>
  </si>
  <si>
    <r>
      <t>1,5 g/cm</t>
    </r>
    <r>
      <rPr>
        <vertAlign val="superscript"/>
        <sz val="8"/>
        <rFont val="Arial CE"/>
        <family val="2"/>
        <charset val="238"/>
      </rPr>
      <t>3</t>
    </r>
  </si>
  <si>
    <t>=</t>
  </si>
  <si>
    <r>
      <t>L1[mm] x H1[mm] x požadovaná délka[mm] x spec.hmotnost[g/cm</t>
    </r>
    <r>
      <rPr>
        <u/>
        <vertAlign val="superscript"/>
        <sz val="8"/>
        <rFont val="Arial CE"/>
        <family val="2"/>
        <charset val="238"/>
      </rPr>
      <t>3</t>
    </r>
    <r>
      <rPr>
        <u/>
        <sz val="8"/>
        <rFont val="Arial CE"/>
        <family val="2"/>
        <charset val="238"/>
      </rPr>
      <t>]</t>
    </r>
  </si>
  <si>
    <t>x cena [Kč/kg]</t>
  </si>
  <si>
    <t>Celková cena [Kč]</t>
  </si>
  <si>
    <t>Pryžové desky</t>
  </si>
  <si>
    <t>Délka</t>
  </si>
  <si>
    <t>(L2)</t>
  </si>
  <si>
    <t>Zakázková výroba desek 780 x 780 mm</t>
  </si>
  <si>
    <t>Pryžové desky ve formátu 780 x 780 mm lze vyrobit z materiálu dle požadavku zákazníka.</t>
  </si>
  <si>
    <t>Pryžové podlahoviny</t>
  </si>
  <si>
    <t>[Kč/kg]</t>
  </si>
  <si>
    <t>[Kč/m]</t>
  </si>
  <si>
    <r>
      <t>m</t>
    </r>
    <r>
      <rPr>
        <vertAlign val="superscript"/>
        <sz val="10"/>
        <rFont val="Arial CE"/>
        <family val="2"/>
        <charset val="238"/>
      </rPr>
      <t>2</t>
    </r>
  </si>
  <si>
    <r>
      <t>[Kč/m</t>
    </r>
    <r>
      <rPr>
        <vertAlign val="superscript"/>
        <sz val="10"/>
        <color indexed="9"/>
        <rFont val="Arial CE"/>
        <family val="2"/>
        <charset val="238"/>
      </rPr>
      <t>2</t>
    </r>
    <r>
      <rPr>
        <sz val="10"/>
        <color indexed="9"/>
        <rFont val="Arial CE"/>
        <family val="2"/>
        <charset val="238"/>
      </rPr>
      <t>]</t>
    </r>
  </si>
  <si>
    <t>S3 Alfa</t>
  </si>
  <si>
    <t>[ShA]</t>
  </si>
  <si>
    <t>Penízková pryž</t>
  </si>
  <si>
    <t>Tvrdost</t>
  </si>
  <si>
    <t>na dotaz</t>
  </si>
  <si>
    <t>+420 491 447 566 / 567 / 559</t>
  </si>
  <si>
    <t>+420 491 447 558 / 564 / 565</t>
  </si>
  <si>
    <t>(orientačně)</t>
  </si>
  <si>
    <t>eshop.rubena.cz</t>
  </si>
  <si>
    <t xml:space="preserve"> </t>
  </si>
  <si>
    <t>sklad@trelleborg.com</t>
  </si>
  <si>
    <t>Platný od 1.1.2018</t>
  </si>
  <si>
    <t xml:space="preserve">Trelleborg Bohemia, a.s. </t>
  </si>
  <si>
    <t>Cenový kalkulátor - fólie</t>
  </si>
  <si>
    <t>Fólie 1/1200 SBR65</t>
  </si>
  <si>
    <t>Zadejte tloušťku pryžové fólie v mm (celé kladné číslo):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</si>
</sst>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 CE"/>
      <charset val="238"/>
    </font>
    <font>
      <b/>
      <sz val="13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0"/>
      <color indexed="9"/>
      <name val="Arial CE"/>
      <family val="2"/>
      <charset val="238"/>
    </font>
    <font>
      <b/>
      <sz val="10"/>
      <color indexed="9"/>
      <name val="Arial CE"/>
      <family val="2"/>
      <charset val="238"/>
    </font>
    <font>
      <sz val="26"/>
      <color indexed="55"/>
      <name val="Arial CE"/>
      <family val="2"/>
      <charset val="238"/>
    </font>
    <font>
      <sz val="12"/>
      <name val="Arial CE"/>
      <family val="2"/>
      <charset val="238"/>
    </font>
    <font>
      <sz val="11"/>
      <color indexed="55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sz val="13"/>
      <name val="Arial CE"/>
      <family val="2"/>
      <charset val="238"/>
    </font>
    <font>
      <vertAlign val="superscript"/>
      <sz val="10"/>
      <name val="Arial CE"/>
      <family val="2"/>
      <charset val="238"/>
    </font>
    <font>
      <sz val="8"/>
      <color indexed="9"/>
      <name val="Arial CE"/>
      <family val="2"/>
      <charset val="238"/>
    </font>
    <font>
      <b/>
      <sz val="8"/>
      <color indexed="9"/>
      <name val="Arial CE"/>
      <family val="2"/>
      <charset val="238"/>
    </font>
    <font>
      <vertAlign val="superscript"/>
      <sz val="8"/>
      <name val="Arial CE"/>
      <family val="2"/>
      <charset val="238"/>
    </font>
    <font>
      <u/>
      <sz val="8"/>
      <name val="Arial CE"/>
      <family val="2"/>
      <charset val="238"/>
    </font>
    <font>
      <u/>
      <vertAlign val="superscript"/>
      <sz val="8"/>
      <name val="Arial CE"/>
      <family val="2"/>
      <charset val="238"/>
    </font>
    <font>
      <b/>
      <sz val="13"/>
      <color indexed="10"/>
      <name val="Arial CE"/>
      <family val="2"/>
      <charset val="238"/>
    </font>
    <font>
      <b/>
      <sz val="20"/>
      <color indexed="10"/>
      <name val="Arial CE"/>
      <family val="2"/>
      <charset val="238"/>
    </font>
    <font>
      <vertAlign val="superscript"/>
      <sz val="10"/>
      <color indexed="9"/>
      <name val="Arial CE"/>
      <family val="2"/>
      <charset val="238"/>
    </font>
    <font>
      <b/>
      <sz val="10"/>
      <name val="Arial CE"/>
      <charset val="238"/>
    </font>
    <font>
      <sz val="10"/>
      <color indexed="23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ck">
        <color indexed="22"/>
      </left>
      <right/>
      <top style="thick">
        <color indexed="22"/>
      </top>
      <bottom style="thick">
        <color indexed="22"/>
      </bottom>
      <diagonal/>
    </border>
    <border>
      <left/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22"/>
      </right>
      <top/>
      <bottom/>
      <diagonal/>
    </border>
    <border>
      <left style="thin">
        <color indexed="22"/>
      </left>
      <right style="thin">
        <color theme="0" tint="-0.24994659260841701"/>
      </right>
      <top/>
      <bottom/>
      <diagonal/>
    </border>
  </borders>
  <cellStyleXfs count="1">
    <xf numFmtId="0" fontId="0" fillId="0" borderId="0"/>
  </cellStyleXfs>
  <cellXfs count="217">
    <xf numFmtId="0" fontId="0" fillId="0" borderId="0" xfId="0"/>
    <xf numFmtId="49" fontId="1" fillId="0" borderId="0" xfId="0" applyNumberFormat="1" applyFont="1" applyFill="1" applyAlignment="1"/>
    <xf numFmtId="49" fontId="2" fillId="0" borderId="0" xfId="0" applyNumberFormat="1" applyFont="1" applyFill="1" applyAlignment="1"/>
    <xf numFmtId="49" fontId="2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/>
    <xf numFmtId="49" fontId="3" fillId="0" borderId="0" xfId="0" applyNumberFormat="1" applyFont="1" applyFill="1" applyAlignment="1">
      <alignment horizontal="center"/>
    </xf>
    <xf numFmtId="49" fontId="2" fillId="0" borderId="0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49" fontId="6" fillId="0" borderId="0" xfId="0" applyNumberFormat="1" applyFont="1" applyFill="1" applyAlignment="1"/>
    <xf numFmtId="4" fontId="8" fillId="0" borderId="0" xfId="0" applyNumberFormat="1" applyFont="1" applyFill="1" applyAlignment="1">
      <alignment horizontal="right"/>
    </xf>
    <xf numFmtId="0" fontId="4" fillId="2" borderId="2" xfId="0" applyFont="1" applyFill="1" applyBorder="1" applyAlignment="1">
      <alignment horizontal="center" wrapText="1"/>
    </xf>
    <xf numFmtId="49" fontId="4" fillId="2" borderId="2" xfId="0" applyNumberFormat="1" applyFont="1" applyFill="1" applyBorder="1" applyAlignment="1">
      <alignment horizontal="center" wrapText="1"/>
    </xf>
    <xf numFmtId="4" fontId="4" fillId="2" borderId="2" xfId="0" applyNumberFormat="1" applyFont="1" applyFill="1" applyBorder="1" applyAlignment="1">
      <alignment horizontal="center" wrapText="1"/>
    </xf>
    <xf numFmtId="49" fontId="2" fillId="0" borderId="0" xfId="0" applyNumberFormat="1" applyFont="1" applyFill="1" applyAlignment="1">
      <alignment horizontal="right"/>
    </xf>
    <xf numFmtId="4" fontId="2" fillId="0" borderId="0" xfId="0" applyNumberFormat="1" applyFont="1" applyFill="1" applyAlignment="1">
      <alignment horizontal="right"/>
    </xf>
    <xf numFmtId="49" fontId="4" fillId="2" borderId="3" xfId="0" applyNumberFormat="1" applyFont="1" applyFill="1" applyBorder="1" applyAlignment="1">
      <alignment vertical="center"/>
    </xf>
    <xf numFmtId="49" fontId="10" fillId="0" borderId="0" xfId="0" applyNumberFormat="1" applyFont="1" applyFill="1" applyAlignment="1">
      <alignment horizontal="right"/>
    </xf>
    <xf numFmtId="49" fontId="2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vertical="center"/>
    </xf>
    <xf numFmtId="4" fontId="2" fillId="0" borderId="0" xfId="0" applyNumberFormat="1" applyFont="1" applyFill="1" applyAlignment="1">
      <alignment horizontal="right" vertical="center"/>
    </xf>
    <xf numFmtId="49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49" fontId="4" fillId="2" borderId="6" xfId="0" applyNumberFormat="1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vertical="center"/>
    </xf>
    <xf numFmtId="49" fontId="9" fillId="0" borderId="3" xfId="0" applyNumberFormat="1" applyFont="1" applyFill="1" applyBorder="1" applyAlignment="1">
      <alignment vertical="center"/>
    </xf>
    <xf numFmtId="49" fontId="10" fillId="0" borderId="6" xfId="0" applyNumberFormat="1" applyFont="1" applyFill="1" applyBorder="1" applyAlignment="1">
      <alignment vertical="center"/>
    </xf>
    <xf numFmtId="49" fontId="10" fillId="0" borderId="3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 indent="1"/>
    </xf>
    <xf numFmtId="0" fontId="2" fillId="0" borderId="7" xfId="0" applyFont="1" applyFill="1" applyBorder="1" applyAlignment="1">
      <alignment vertical="center"/>
    </xf>
    <xf numFmtId="49" fontId="10" fillId="3" borderId="8" xfId="0" applyNumberFormat="1" applyFont="1" applyFill="1" applyBorder="1" applyAlignment="1">
      <alignment vertical="center"/>
    </xf>
    <xf numFmtId="49" fontId="10" fillId="3" borderId="0" xfId="0" applyNumberFormat="1" applyFont="1" applyFill="1" applyBorder="1" applyAlignment="1">
      <alignment vertical="center"/>
    </xf>
    <xf numFmtId="49" fontId="9" fillId="3" borderId="8" xfId="0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 indent="1"/>
    </xf>
    <xf numFmtId="49" fontId="2" fillId="3" borderId="0" xfId="0" applyNumberFormat="1" applyFont="1" applyFill="1" applyBorder="1" applyAlignment="1">
      <alignment horizontal="center" vertical="center"/>
    </xf>
    <xf numFmtId="4" fontId="2" fillId="3" borderId="0" xfId="0" applyNumberFormat="1" applyFont="1" applyFill="1" applyBorder="1" applyAlignment="1">
      <alignment horizontal="right" vertical="center"/>
    </xf>
    <xf numFmtId="0" fontId="2" fillId="3" borderId="7" xfId="0" applyFont="1" applyFill="1" applyBorder="1" applyAlignment="1">
      <alignment vertical="center"/>
    </xf>
    <xf numFmtId="49" fontId="10" fillId="0" borderId="8" xfId="0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indent="1"/>
    </xf>
    <xf numFmtId="0" fontId="9" fillId="3" borderId="8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49" fontId="9" fillId="0" borderId="8" xfId="0" applyNumberFormat="1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49" fontId="2" fillId="0" borderId="10" xfId="0" applyNumberFormat="1" applyFont="1" applyFill="1" applyBorder="1" applyAlignment="1">
      <alignment horizontal="center" vertical="center"/>
    </xf>
    <xf numFmtId="4" fontId="2" fillId="0" borderId="10" xfId="0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7" fillId="0" borderId="0" xfId="0" applyNumberFormat="1" applyFont="1" applyAlignment="1"/>
    <xf numFmtId="4" fontId="7" fillId="0" borderId="0" xfId="0" applyNumberFormat="1" applyFont="1" applyAlignment="1"/>
    <xf numFmtId="0" fontId="5" fillId="2" borderId="12" xfId="0" applyFont="1" applyFill="1" applyBorder="1" applyAlignment="1">
      <alignment horizontal="center" wrapText="1"/>
    </xf>
    <xf numFmtId="49" fontId="4" fillId="2" borderId="13" xfId="0" applyNumberFormat="1" applyFont="1" applyFill="1" applyBorder="1" applyAlignment="1">
      <alignment horizontal="right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vertical="top"/>
    </xf>
    <xf numFmtId="4" fontId="10" fillId="0" borderId="15" xfId="0" applyNumberFormat="1" applyFont="1" applyFill="1" applyBorder="1" applyAlignment="1">
      <alignment horizontal="center" vertical="top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16" xfId="0" applyNumberFormat="1" applyFont="1" applyFill="1" applyBorder="1" applyAlignment="1">
      <alignment horizontal="right" vertical="center"/>
    </xf>
    <xf numFmtId="49" fontId="13" fillId="0" borderId="3" xfId="0" applyNumberFormat="1" applyFont="1" applyFill="1" applyBorder="1" applyAlignment="1">
      <alignment vertical="center"/>
    </xf>
    <xf numFmtId="49" fontId="13" fillId="0" borderId="6" xfId="0" applyNumberFormat="1" applyFont="1" applyFill="1" applyBorder="1" applyAlignment="1">
      <alignment vertical="center"/>
    </xf>
    <xf numFmtId="49" fontId="14" fillId="0" borderId="6" xfId="0" applyNumberFormat="1" applyFont="1" applyFill="1" applyBorder="1" applyAlignment="1">
      <alignment vertical="center"/>
    </xf>
    <xf numFmtId="49" fontId="13" fillId="0" borderId="6" xfId="0" applyNumberFormat="1" applyFont="1" applyFill="1" applyBorder="1" applyAlignment="1">
      <alignment horizontal="center" vertical="center"/>
    </xf>
    <xf numFmtId="49" fontId="13" fillId="0" borderId="6" xfId="0" applyNumberFormat="1" applyFont="1" applyFill="1" applyBorder="1" applyAlignment="1">
      <alignment horizontal="right" vertical="center"/>
    </xf>
    <xf numFmtId="49" fontId="13" fillId="0" borderId="16" xfId="0" applyNumberFormat="1" applyFont="1" applyFill="1" applyBorder="1" applyAlignment="1">
      <alignment horizontal="right" vertical="center"/>
    </xf>
    <xf numFmtId="0" fontId="10" fillId="3" borderId="8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horizontal="center" vertical="center" wrapText="1"/>
    </xf>
    <xf numFmtId="49" fontId="10" fillId="3" borderId="0" xfId="0" applyNumberFormat="1" applyFont="1" applyFill="1" applyBorder="1" applyAlignment="1">
      <alignment horizontal="center" vertical="center" wrapText="1"/>
    </xf>
    <xf numFmtId="4" fontId="10" fillId="3" borderId="0" xfId="0" applyNumberFormat="1" applyFont="1" applyFill="1" applyBorder="1" applyAlignment="1">
      <alignment horizontal="right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4" fontId="10" fillId="0" borderId="10" xfId="0" applyNumberFormat="1" applyFont="1" applyFill="1" applyBorder="1" applyAlignment="1">
      <alignment horizontal="right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/>
    </xf>
    <xf numFmtId="4" fontId="10" fillId="0" borderId="0" xfId="0" applyNumberFormat="1" applyFont="1" applyFill="1" applyBorder="1" applyAlignment="1">
      <alignment horizontal="right" vertical="center"/>
    </xf>
    <xf numFmtId="0" fontId="10" fillId="0" borderId="7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left" vertical="center"/>
    </xf>
    <xf numFmtId="0" fontId="11" fillId="0" borderId="0" xfId="0" applyFont="1" applyFill="1"/>
    <xf numFmtId="0" fontId="9" fillId="0" borderId="0" xfId="0" applyFont="1" applyFill="1" applyBorder="1" applyAlignment="1">
      <alignment horizontal="center" vertical="center" wrapText="1"/>
    </xf>
    <xf numFmtId="0" fontId="10" fillId="0" borderId="10" xfId="0" applyFont="1" applyBorder="1"/>
    <xf numFmtId="0" fontId="10" fillId="3" borderId="0" xfId="0" applyFont="1" applyFill="1"/>
    <xf numFmtId="0" fontId="0" fillId="3" borderId="0" xfId="0" applyFill="1"/>
    <xf numFmtId="2" fontId="2" fillId="0" borderId="0" xfId="0" applyNumberFormat="1" applyFont="1" applyFill="1" applyAlignment="1">
      <alignment horizontal="center" vertical="center" wrapText="1"/>
    </xf>
    <xf numFmtId="4" fontId="2" fillId="0" borderId="0" xfId="0" applyNumberFormat="1" applyFont="1" applyFill="1" applyAlignment="1">
      <alignment horizontal="center" vertical="center" wrapText="1"/>
    </xf>
    <xf numFmtId="4" fontId="4" fillId="2" borderId="16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Alignment="1">
      <alignment horizontal="right"/>
    </xf>
    <xf numFmtId="4" fontId="2" fillId="0" borderId="0" xfId="0" applyNumberFormat="1" applyFont="1" applyFill="1" applyAlignment="1"/>
    <xf numFmtId="4" fontId="13" fillId="0" borderId="16" xfId="0" applyNumberFormat="1" applyFont="1" applyFill="1" applyBorder="1" applyAlignment="1">
      <alignment horizontal="right" vertical="center"/>
    </xf>
    <xf numFmtId="4" fontId="10" fillId="0" borderId="7" xfId="0" applyNumberFormat="1" applyFont="1" applyFill="1" applyBorder="1" applyAlignment="1">
      <alignment horizontal="center" vertical="center" wrapText="1"/>
    </xf>
    <xf numFmtId="4" fontId="10" fillId="3" borderId="7" xfId="0" applyNumberFormat="1" applyFont="1" applyFill="1" applyBorder="1" applyAlignment="1">
      <alignment horizontal="center" vertical="center" wrapText="1"/>
    </xf>
    <xf numFmtId="4" fontId="10" fillId="0" borderId="1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Alignment="1">
      <alignment vertical="center"/>
    </xf>
    <xf numFmtId="4" fontId="4" fillId="2" borderId="13" xfId="0" applyNumberFormat="1" applyFont="1" applyFill="1" applyBorder="1" applyAlignment="1">
      <alignment horizontal="right" vertical="center"/>
    </xf>
    <xf numFmtId="4" fontId="2" fillId="0" borderId="7" xfId="0" applyNumberFormat="1" applyFont="1" applyFill="1" applyBorder="1" applyAlignment="1">
      <alignment vertical="center"/>
    </xf>
    <xf numFmtId="4" fontId="2" fillId="3" borderId="7" xfId="0" applyNumberFormat="1" applyFont="1" applyFill="1" applyBorder="1" applyAlignment="1">
      <alignment vertical="center"/>
    </xf>
    <xf numFmtId="4" fontId="2" fillId="0" borderId="11" xfId="0" applyNumberFormat="1" applyFont="1" applyFill="1" applyBorder="1" applyAlignment="1">
      <alignment vertical="center"/>
    </xf>
    <xf numFmtId="4" fontId="13" fillId="0" borderId="6" xfId="0" applyNumberFormat="1" applyFont="1" applyFill="1" applyBorder="1" applyAlignment="1">
      <alignment horizontal="right" vertical="center"/>
    </xf>
    <xf numFmtId="4" fontId="0" fillId="0" borderId="0" xfId="0" applyNumberFormat="1"/>
    <xf numFmtId="0" fontId="2" fillId="0" borderId="0" xfId="0" applyNumberFormat="1" applyFont="1" applyFill="1" applyAlignment="1"/>
    <xf numFmtId="0" fontId="0" fillId="0" borderId="0" xfId="0" applyNumberFormat="1"/>
    <xf numFmtId="0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Border="1" applyAlignment="1"/>
    <xf numFmtId="0" fontId="4" fillId="2" borderId="1" xfId="0" applyNumberFormat="1" applyFont="1" applyFill="1" applyBorder="1" applyAlignment="1">
      <alignment horizontal="center" wrapText="1"/>
    </xf>
    <xf numFmtId="0" fontId="4" fillId="2" borderId="2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/>
    </xf>
    <xf numFmtId="0" fontId="13" fillId="0" borderId="6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vertical="center"/>
    </xf>
    <xf numFmtId="0" fontId="10" fillId="0" borderId="1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4" fillId="2" borderId="14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3" borderId="0" xfId="0" applyNumberFormat="1" applyFont="1" applyFill="1" applyBorder="1" applyAlignment="1">
      <alignment horizontal="center" vertical="center"/>
    </xf>
    <xf numFmtId="0" fontId="0" fillId="3" borderId="0" xfId="0" applyNumberFormat="1" applyFill="1"/>
    <xf numFmtId="0" fontId="2" fillId="0" borderId="10" xfId="0" applyNumberFormat="1" applyFont="1" applyFill="1" applyBorder="1" applyAlignment="1">
      <alignment horizontal="center" vertical="center"/>
    </xf>
    <xf numFmtId="0" fontId="7" fillId="0" borderId="0" xfId="0" applyNumberFormat="1" applyFont="1" applyAlignment="1"/>
    <xf numFmtId="0" fontId="10" fillId="0" borderId="0" xfId="0" applyNumberFormat="1" applyFont="1" applyFill="1" applyBorder="1" applyAlignment="1">
      <alignment vertical="top"/>
    </xf>
    <xf numFmtId="0" fontId="4" fillId="2" borderId="6" xfId="0" applyNumberFormat="1" applyFont="1" applyFill="1" applyBorder="1" applyAlignment="1">
      <alignment vertical="center"/>
    </xf>
    <xf numFmtId="0" fontId="13" fillId="0" borderId="6" xfId="0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horizontal="center" vertical="center" wrapText="1"/>
    </xf>
    <xf numFmtId="0" fontId="10" fillId="3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vertical="center"/>
    </xf>
    <xf numFmtId="0" fontId="2" fillId="0" borderId="6" xfId="0" applyNumberFormat="1" applyFont="1" applyFill="1" applyBorder="1" applyAlignment="1">
      <alignment horizontal="left" vertical="center" indent="1"/>
    </xf>
    <xf numFmtId="0" fontId="2" fillId="3" borderId="0" xfId="0" applyNumberFormat="1" applyFont="1" applyFill="1" applyBorder="1" applyAlignment="1">
      <alignment horizontal="left" vertical="center" indent="1"/>
    </xf>
    <xf numFmtId="0" fontId="2" fillId="0" borderId="0" xfId="0" applyNumberFormat="1" applyFont="1" applyFill="1" applyBorder="1" applyAlignment="1">
      <alignment horizontal="left" vertical="center" indent="1"/>
    </xf>
    <xf numFmtId="0" fontId="2" fillId="3" borderId="0" xfId="0" applyNumberFormat="1" applyFont="1" applyFill="1" applyBorder="1" applyAlignment="1">
      <alignment vertical="center"/>
    </xf>
    <xf numFmtId="0" fontId="2" fillId="0" borderId="10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0" fontId="2" fillId="0" borderId="27" xfId="0" applyFont="1" applyFill="1" applyBorder="1" applyAlignment="1">
      <alignment vertical="center"/>
    </xf>
    <xf numFmtId="0" fontId="2" fillId="0" borderId="27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center" wrapText="1"/>
    </xf>
    <xf numFmtId="49" fontId="2" fillId="0" borderId="27" xfId="0" applyNumberFormat="1" applyFont="1" applyFill="1" applyBorder="1" applyAlignment="1">
      <alignment horizontal="center" vertical="center"/>
    </xf>
    <xf numFmtId="2" fontId="2" fillId="0" borderId="27" xfId="0" applyNumberFormat="1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top"/>
    </xf>
    <xf numFmtId="0" fontId="4" fillId="2" borderId="28" xfId="0" applyFont="1" applyFill="1" applyBorder="1" applyAlignment="1">
      <alignment horizontal="center" wrapText="1"/>
    </xf>
    <xf numFmtId="0" fontId="4" fillId="2" borderId="29" xfId="0" applyFont="1" applyFill="1" applyBorder="1" applyAlignment="1">
      <alignment horizontal="center" wrapText="1"/>
    </xf>
    <xf numFmtId="0" fontId="4" fillId="2" borderId="29" xfId="0" applyNumberFormat="1" applyFont="1" applyFill="1" applyBorder="1" applyAlignment="1">
      <alignment horizontal="center" wrapText="1"/>
    </xf>
    <xf numFmtId="49" fontId="4" fillId="2" borderId="29" xfId="0" applyNumberFormat="1" applyFont="1" applyFill="1" applyBorder="1" applyAlignment="1">
      <alignment horizontal="center" wrapText="1"/>
    </xf>
    <xf numFmtId="4" fontId="4" fillId="2" borderId="29" xfId="0" applyNumberFormat="1" applyFont="1" applyFill="1" applyBorder="1" applyAlignment="1">
      <alignment horizontal="center" wrapText="1"/>
    </xf>
    <xf numFmtId="4" fontId="4" fillId="2" borderId="30" xfId="0" applyNumberFormat="1" applyFont="1" applyFill="1" applyBorder="1" applyAlignment="1">
      <alignment horizontal="center" wrapText="1"/>
    </xf>
    <xf numFmtId="0" fontId="4" fillId="2" borderId="31" xfId="0" applyFont="1" applyFill="1" applyBorder="1" applyAlignment="1">
      <alignment horizontal="center" wrapText="1"/>
    </xf>
    <xf numFmtId="4" fontId="4" fillId="2" borderId="32" xfId="0" applyNumberFormat="1" applyFont="1" applyFill="1" applyBorder="1" applyAlignment="1">
      <alignment horizontal="center" wrapText="1"/>
    </xf>
    <xf numFmtId="0" fontId="5" fillId="2" borderId="31" xfId="0" applyFont="1" applyFill="1" applyBorder="1" applyAlignment="1">
      <alignment horizontal="center" wrapText="1"/>
    </xf>
    <xf numFmtId="0" fontId="2" fillId="3" borderId="27" xfId="0" applyFont="1" applyFill="1" applyBorder="1" applyAlignment="1">
      <alignment horizontal="center" vertical="center"/>
    </xf>
    <xf numFmtId="4" fontId="5" fillId="2" borderId="32" xfId="0" applyNumberFormat="1" applyFont="1" applyFill="1" applyBorder="1" applyAlignment="1">
      <alignment horizontal="center" wrapText="1"/>
    </xf>
    <xf numFmtId="4" fontId="2" fillId="3" borderId="27" xfId="0" applyNumberFormat="1" applyFont="1" applyFill="1" applyBorder="1" applyAlignment="1">
      <alignment vertical="center" wrapText="1"/>
    </xf>
    <xf numFmtId="49" fontId="10" fillId="0" borderId="10" xfId="0" applyNumberFormat="1" applyFont="1" applyFill="1" applyBorder="1" applyAlignment="1">
      <alignment vertical="center"/>
    </xf>
    <xf numFmtId="2" fontId="2" fillId="0" borderId="27" xfId="0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horizontal="center" wrapText="1"/>
    </xf>
    <xf numFmtId="0" fontId="21" fillId="4" borderId="27" xfId="0" applyNumberFormat="1" applyFont="1" applyFill="1" applyBorder="1" applyAlignment="1">
      <alignment horizontal="center" vertical="center"/>
    </xf>
    <xf numFmtId="4" fontId="22" fillId="0" borderId="27" xfId="0" applyNumberFormat="1" applyFont="1" applyFill="1" applyBorder="1" applyAlignment="1">
      <alignment horizontal="right" vertical="center"/>
    </xf>
    <xf numFmtId="4" fontId="2" fillId="0" borderId="27" xfId="0" applyNumberFormat="1" applyFont="1" applyFill="1" applyBorder="1" applyAlignment="1">
      <alignment horizontal="right" vertical="center"/>
    </xf>
    <xf numFmtId="0" fontId="2" fillId="4" borderId="27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3" fontId="10" fillId="0" borderId="8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4" fillId="2" borderId="21" xfId="0" applyFont="1" applyFill="1" applyBorder="1" applyAlignment="1">
      <alignment horizontal="center" wrapText="1"/>
    </xf>
    <xf numFmtId="0" fontId="4" fillId="2" borderId="22" xfId="0" applyFont="1" applyFill="1" applyBorder="1" applyAlignment="1">
      <alignment horizontal="center" wrapText="1"/>
    </xf>
    <xf numFmtId="4" fontId="4" fillId="2" borderId="21" xfId="0" applyNumberFormat="1" applyFont="1" applyFill="1" applyBorder="1" applyAlignment="1">
      <alignment horizontal="center" wrapText="1"/>
    </xf>
    <xf numFmtId="4" fontId="4" fillId="2" borderId="22" xfId="0" applyNumberFormat="1" applyFont="1" applyFill="1" applyBorder="1" applyAlignment="1">
      <alignment horizontal="center" wrapText="1"/>
    </xf>
    <xf numFmtId="0" fontId="4" fillId="2" borderId="23" xfId="0" applyFont="1" applyFill="1" applyBorder="1" applyAlignment="1">
      <alignment horizontal="center" wrapText="1"/>
    </xf>
    <xf numFmtId="0" fontId="4" fillId="2" borderId="24" xfId="0" applyFont="1" applyFill="1" applyBorder="1" applyAlignment="1">
      <alignment horizontal="center" wrapText="1"/>
    </xf>
    <xf numFmtId="4" fontId="4" fillId="2" borderId="23" xfId="0" applyNumberFormat="1" applyFont="1" applyFill="1" applyBorder="1" applyAlignment="1">
      <alignment horizontal="center" wrapText="1"/>
    </xf>
    <xf numFmtId="4" fontId="4" fillId="2" borderId="24" xfId="0" applyNumberFormat="1" applyFont="1" applyFill="1" applyBorder="1" applyAlignment="1">
      <alignment horizontal="center" wrapText="1"/>
    </xf>
    <xf numFmtId="0" fontId="5" fillId="2" borderId="25" xfId="0" applyFont="1" applyFill="1" applyBorder="1" applyAlignment="1">
      <alignment horizontal="center" wrapText="1"/>
    </xf>
    <xf numFmtId="0" fontId="5" fillId="2" borderId="26" xfId="0" applyFont="1" applyFill="1" applyBorder="1" applyAlignment="1">
      <alignment horizontal="center" wrapText="1"/>
    </xf>
    <xf numFmtId="4" fontId="5" fillId="2" borderId="25" xfId="0" applyNumberFormat="1" applyFont="1" applyFill="1" applyBorder="1" applyAlignment="1">
      <alignment horizontal="center" wrapText="1"/>
    </xf>
    <xf numFmtId="4" fontId="5" fillId="2" borderId="26" xfId="0" applyNumberFormat="1" applyFont="1" applyFill="1" applyBorder="1" applyAlignment="1">
      <alignment horizontal="center" wrapText="1"/>
    </xf>
    <xf numFmtId="2" fontId="2" fillId="0" borderId="19" xfId="0" applyNumberFormat="1" applyFont="1" applyFill="1" applyBorder="1" applyAlignment="1">
      <alignment horizontal="center" vertical="center"/>
    </xf>
    <xf numFmtId="2" fontId="2" fillId="0" borderId="20" xfId="0" applyNumberFormat="1" applyFont="1" applyFill="1" applyBorder="1" applyAlignment="1">
      <alignment horizontal="center" vertical="center"/>
    </xf>
    <xf numFmtId="2" fontId="4" fillId="0" borderId="19" xfId="0" applyNumberFormat="1" applyFont="1" applyFill="1" applyBorder="1" applyAlignment="1">
      <alignment horizontal="center" vertical="center"/>
    </xf>
    <xf numFmtId="2" fontId="4" fillId="0" borderId="20" xfId="0" applyNumberFormat="1" applyFont="1" applyFill="1" applyBorder="1" applyAlignment="1">
      <alignment horizontal="center" vertical="center"/>
    </xf>
    <xf numFmtId="0" fontId="19" fillId="0" borderId="17" xfId="0" applyFont="1" applyFill="1" applyBorder="1" applyAlignment="1" applyProtection="1">
      <alignment horizontal="center"/>
      <protection locked="0"/>
    </xf>
    <xf numFmtId="0" fontId="19" fillId="0" borderId="18" xfId="0" applyFont="1" applyFill="1" applyBorder="1" applyAlignment="1" applyProtection="1">
      <alignment horizontal="center"/>
      <protection locked="0"/>
    </xf>
  </cellXfs>
  <cellStyles count="1">
    <cellStyle name="Normální" xfId="0" builtinId="0"/>
  </cellStyles>
  <dxfs count="1">
    <dxf>
      <font>
        <condense val="0"/>
        <extend val="0"/>
        <color auto="1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7" Type="http://schemas.openxmlformats.org/officeDocument/2006/relationships/image" Target="../media/image3.png"/><Relationship Id="rId2" Type="http://schemas.openxmlformats.org/officeDocument/2006/relationships/image" Target="../media/image6.jpeg"/><Relationship Id="rId1" Type="http://schemas.openxmlformats.org/officeDocument/2006/relationships/image" Target="../media/image5.png"/><Relationship Id="rId6" Type="http://schemas.openxmlformats.org/officeDocument/2006/relationships/image" Target="../media/image2.jpeg"/><Relationship Id="rId5" Type="http://schemas.openxmlformats.org/officeDocument/2006/relationships/image" Target="../media/image9.jpeg"/><Relationship Id="rId4" Type="http://schemas.openxmlformats.org/officeDocument/2006/relationships/image" Target="../media/image8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281940</xdr:colOff>
      <xdr:row>5</xdr:row>
      <xdr:rowOff>190500</xdr:rowOff>
    </xdr:from>
    <xdr:to>
      <xdr:col>7</xdr:col>
      <xdr:colOff>670560</xdr:colOff>
      <xdr:row>8</xdr:row>
      <xdr:rowOff>114300</xdr:rowOff>
    </xdr:to>
    <xdr:pic>
      <xdr:nvPicPr>
        <xdr:cNvPr id="9236" name="Picture 15" descr="Folie">
          <a:extLst>
            <a:ext uri="{FF2B5EF4-FFF2-40B4-BE49-F238E27FC236}">
              <a16:creationId xmlns:a16="http://schemas.microsoft.com/office/drawing/2014/main" id="{00000000-0008-0000-0000-000014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2680" y="952500"/>
          <a:ext cx="198882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358140</xdr:colOff>
      <xdr:row>75</xdr:row>
      <xdr:rowOff>22860</xdr:rowOff>
    </xdr:from>
    <xdr:to>
      <xdr:col>7</xdr:col>
      <xdr:colOff>213360</xdr:colOff>
      <xdr:row>86</xdr:row>
      <xdr:rowOff>68580</xdr:rowOff>
    </xdr:to>
    <xdr:pic>
      <xdr:nvPicPr>
        <xdr:cNvPr id="9237" name="Picture 18" descr="Mapa_CZ-regiony09">
          <a:extLst>
            <a:ext uri="{FF2B5EF4-FFF2-40B4-BE49-F238E27FC236}">
              <a16:creationId xmlns:a16="http://schemas.microsoft.com/office/drawing/2014/main" id="{00000000-0008-0000-0000-000015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8680" y="14196060"/>
          <a:ext cx="3055620" cy="1889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83493</xdr:colOff>
      <xdr:row>4</xdr:row>
      <xdr:rowOff>95841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603933" cy="6521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175260</xdr:colOff>
      <xdr:row>5</xdr:row>
      <xdr:rowOff>152400</xdr:rowOff>
    </xdr:from>
    <xdr:to>
      <xdr:col>7</xdr:col>
      <xdr:colOff>731520</xdr:colOff>
      <xdr:row>8</xdr:row>
      <xdr:rowOff>91440</xdr:rowOff>
    </xdr:to>
    <xdr:pic>
      <xdr:nvPicPr>
        <xdr:cNvPr id="11279" name="Picture 4" descr="Desky">
          <a:extLst>
            <a:ext uri="{FF2B5EF4-FFF2-40B4-BE49-F238E27FC236}">
              <a16:creationId xmlns:a16="http://schemas.microsoft.com/office/drawing/2014/main" id="{00000000-0008-0000-0100-00000F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914400"/>
          <a:ext cx="215646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342900</xdr:colOff>
      <xdr:row>47</xdr:row>
      <xdr:rowOff>22860</xdr:rowOff>
    </xdr:from>
    <xdr:to>
      <xdr:col>7</xdr:col>
      <xdr:colOff>198120</xdr:colOff>
      <xdr:row>58</xdr:row>
      <xdr:rowOff>68580</xdr:rowOff>
    </xdr:to>
    <xdr:pic>
      <xdr:nvPicPr>
        <xdr:cNvPr id="11280" name="Picture 13" descr="Mapa_CZ-regiony09">
          <a:extLst>
            <a:ext uri="{FF2B5EF4-FFF2-40B4-BE49-F238E27FC236}">
              <a16:creationId xmlns:a16="http://schemas.microsoft.com/office/drawing/2014/main" id="{00000000-0008-0000-0100-000010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3440" y="9159240"/>
          <a:ext cx="3055620" cy="1889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83493</xdr:colOff>
      <xdr:row>4</xdr:row>
      <xdr:rowOff>95841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603933" cy="6521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274320</xdr:colOff>
      <xdr:row>5</xdr:row>
      <xdr:rowOff>182880</xdr:rowOff>
    </xdr:from>
    <xdr:to>
      <xdr:col>6</xdr:col>
      <xdr:colOff>693420</xdr:colOff>
      <xdr:row>8</xdr:row>
      <xdr:rowOff>121920</xdr:rowOff>
    </xdr:to>
    <xdr:pic>
      <xdr:nvPicPr>
        <xdr:cNvPr id="12306" name="Picture 4" descr="Podlahovina">
          <a:extLst>
            <a:ext uri="{FF2B5EF4-FFF2-40B4-BE49-F238E27FC236}">
              <a16:creationId xmlns:a16="http://schemas.microsoft.com/office/drawing/2014/main" id="{00000000-0008-0000-0200-000012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4960" y="944880"/>
          <a:ext cx="20193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19</xdr:row>
      <xdr:rowOff>60960</xdr:rowOff>
    </xdr:from>
    <xdr:to>
      <xdr:col>1</xdr:col>
      <xdr:colOff>38100</xdr:colOff>
      <xdr:row>25</xdr:row>
      <xdr:rowOff>137160</xdr:rowOff>
    </xdr:to>
    <xdr:pic>
      <xdr:nvPicPr>
        <xdr:cNvPr id="12307" name="Picture 12">
          <a:extLst>
            <a:ext uri="{FF2B5EF4-FFF2-40B4-BE49-F238E27FC236}">
              <a16:creationId xmlns:a16="http://schemas.microsoft.com/office/drawing/2014/main" id="{00000000-0008-0000-0200-000013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0"/>
          <a:ext cx="2758440" cy="108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27</xdr:row>
      <xdr:rowOff>7620</xdr:rowOff>
    </xdr:from>
    <xdr:to>
      <xdr:col>1</xdr:col>
      <xdr:colOff>449580</xdr:colOff>
      <xdr:row>29</xdr:row>
      <xdr:rowOff>144780</xdr:rowOff>
    </xdr:to>
    <xdr:pic>
      <xdr:nvPicPr>
        <xdr:cNvPr id="12308" name="Picture 13">
          <a:extLst>
            <a:ext uri="{FF2B5EF4-FFF2-40B4-BE49-F238E27FC236}">
              <a16:creationId xmlns:a16="http://schemas.microsoft.com/office/drawing/2014/main" id="{00000000-0008-0000-0200-000014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97780"/>
          <a:ext cx="316992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685800</xdr:colOff>
      <xdr:row>19</xdr:row>
      <xdr:rowOff>45720</xdr:rowOff>
    </xdr:from>
    <xdr:to>
      <xdr:col>6</xdr:col>
      <xdr:colOff>266700</xdr:colOff>
      <xdr:row>26</xdr:row>
      <xdr:rowOff>22860</xdr:rowOff>
    </xdr:to>
    <xdr:pic>
      <xdr:nvPicPr>
        <xdr:cNvPr id="12309" name="Picture 14">
          <a:extLst>
            <a:ext uri="{FF2B5EF4-FFF2-40B4-BE49-F238E27FC236}">
              <a16:creationId xmlns:a16="http://schemas.microsoft.com/office/drawing/2014/main" id="{00000000-0008-0000-0200-000015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6240" y="3794760"/>
          <a:ext cx="2781300" cy="1150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685800</xdr:colOff>
      <xdr:row>27</xdr:row>
      <xdr:rowOff>60960</xdr:rowOff>
    </xdr:from>
    <xdr:to>
      <xdr:col>6</xdr:col>
      <xdr:colOff>563880</xdr:colOff>
      <xdr:row>29</xdr:row>
      <xdr:rowOff>129540</xdr:rowOff>
    </xdr:to>
    <xdr:pic>
      <xdr:nvPicPr>
        <xdr:cNvPr id="12310" name="Picture 15">
          <a:extLst>
            <a:ext uri="{FF2B5EF4-FFF2-40B4-BE49-F238E27FC236}">
              <a16:creationId xmlns:a16="http://schemas.microsoft.com/office/drawing/2014/main" id="{00000000-0008-0000-0200-000016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6240" y="5151120"/>
          <a:ext cx="307848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312420</xdr:colOff>
      <xdr:row>42</xdr:row>
      <xdr:rowOff>160020</xdr:rowOff>
    </xdr:from>
    <xdr:to>
      <xdr:col>6</xdr:col>
      <xdr:colOff>167640</xdr:colOff>
      <xdr:row>54</xdr:row>
      <xdr:rowOff>38100</xdr:rowOff>
    </xdr:to>
    <xdr:pic>
      <xdr:nvPicPr>
        <xdr:cNvPr id="12311" name="Picture 16" descr="Mapa_CZ-regiony09">
          <a:extLst>
            <a:ext uri="{FF2B5EF4-FFF2-40B4-BE49-F238E27FC236}">
              <a16:creationId xmlns:a16="http://schemas.microsoft.com/office/drawing/2014/main" id="{00000000-0008-0000-0200-000017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2860" y="7764780"/>
          <a:ext cx="3055620" cy="1889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5715</xdr:rowOff>
    </xdr:from>
    <xdr:to>
      <xdr:col>2</xdr:col>
      <xdr:colOff>83493</xdr:colOff>
      <xdr:row>4</xdr:row>
      <xdr:rowOff>101556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5715"/>
          <a:ext cx="3512493" cy="65781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5</xdr:row>
      <xdr:rowOff>182880</xdr:rowOff>
    </xdr:from>
    <xdr:to>
      <xdr:col>6</xdr:col>
      <xdr:colOff>731520</xdr:colOff>
      <xdr:row>8</xdr:row>
      <xdr:rowOff>106680</xdr:rowOff>
    </xdr:to>
    <xdr:pic>
      <xdr:nvPicPr>
        <xdr:cNvPr id="2" name="Picture 6" descr="Folie">
          <a:extLst>
            <a:ext uri="{FF2B5EF4-FFF2-40B4-BE49-F238E27FC236}">
              <a16:creationId xmlns:a16="http://schemas.microsoft.com/office/drawing/2014/main" id="{CCBBC96E-4C20-4C17-B2E0-26CE03330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954405"/>
          <a:ext cx="195072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320040</xdr:colOff>
      <xdr:row>41</xdr:row>
      <xdr:rowOff>30480</xdr:rowOff>
    </xdr:from>
    <xdr:to>
      <xdr:col>6</xdr:col>
      <xdr:colOff>175260</xdr:colOff>
      <xdr:row>52</xdr:row>
      <xdr:rowOff>76200</xdr:rowOff>
    </xdr:to>
    <xdr:pic>
      <xdr:nvPicPr>
        <xdr:cNvPr id="4" name="Picture 8" descr="Mapa_CZ-regiony09">
          <a:extLst>
            <a:ext uri="{FF2B5EF4-FFF2-40B4-BE49-F238E27FC236}">
              <a16:creationId xmlns:a16="http://schemas.microsoft.com/office/drawing/2014/main" id="{6765AD53-B8E5-421E-B51C-F81AE6EB8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9040" y="7755255"/>
          <a:ext cx="2979420" cy="1826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83493</xdr:colOff>
      <xdr:row>4</xdr:row>
      <xdr:rowOff>95841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6BE01879-C0F2-4072-8B7F-E52D26D29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512493" cy="6578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sklad@rubena.cgs.cz" TargetMode="External"/><Relationship Id="rId2" Type="http://schemas.openxmlformats.org/officeDocument/2006/relationships/hyperlink" Target="http://www.rubena.cz/" TargetMode="External"/><Relationship Id="rId1" Type="http://schemas.openxmlformats.org/officeDocument/2006/relationships/hyperlink" Target="mailto:sklad@rubena.cgs.cz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klad@rubena.cgs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6"/>
  <sheetViews>
    <sheetView showGridLines="0" tabSelected="1" zoomScaleNormal="100" workbookViewId="0">
      <pane ySplit="13" topLeftCell="A14" activePane="bottomLeft" state="frozen"/>
      <selection pane="bottomLeft" activeCell="A14" sqref="A14"/>
    </sheetView>
  </sheetViews>
  <sheetFormatPr defaultColWidth="11.140625" defaultRowHeight="12.75" x14ac:dyDescent="0.2"/>
  <cols>
    <col min="1" max="1" width="39.7109375" style="39" customWidth="1"/>
    <col min="2" max="2" width="11.7109375" style="70" customWidth="1"/>
    <col min="3" max="4" width="11.7109375" style="39" customWidth="1"/>
    <col min="5" max="5" width="11.7109375" style="158" customWidth="1"/>
    <col min="6" max="6" width="11.7109375" style="21" customWidth="1"/>
    <col min="7" max="7" width="11.7109375" style="23" customWidth="1"/>
    <col min="8" max="8" width="11.7109375" style="127" customWidth="1"/>
    <col min="9" max="16384" width="11.140625" style="39"/>
  </cols>
  <sheetData>
    <row r="1" spans="1:9" s="2" customFormat="1" ht="15" customHeight="1" x14ac:dyDescent="0.2">
      <c r="B1" s="3"/>
      <c r="E1" s="134"/>
      <c r="H1" s="12" t="s">
        <v>110</v>
      </c>
    </row>
    <row r="2" spans="1:9" s="2" customFormat="1" ht="9.9499999999999993" customHeight="1" x14ac:dyDescent="0.2">
      <c r="B2" s="3"/>
      <c r="E2" s="134"/>
      <c r="F2"/>
      <c r="H2" s="121"/>
    </row>
    <row r="3" spans="1:9" s="2" customFormat="1" ht="9.9499999999999993" customHeight="1" x14ac:dyDescent="0.2">
      <c r="A3" s="4"/>
      <c r="B3" s="5"/>
      <c r="C3" s="4"/>
      <c r="D3" s="4"/>
      <c r="E3" s="134"/>
      <c r="G3" s="16"/>
      <c r="H3" s="121"/>
    </row>
    <row r="4" spans="1:9" s="2" customFormat="1" ht="9.9499999999999993" customHeight="1" x14ac:dyDescent="0.2">
      <c r="A4" s="4"/>
      <c r="B4" s="5"/>
      <c r="C4" s="4"/>
      <c r="D4" s="4"/>
      <c r="E4" s="134"/>
      <c r="F4" s="192"/>
      <c r="G4" s="192"/>
      <c r="H4" s="122"/>
    </row>
    <row r="5" spans="1:9" s="2" customFormat="1" ht="16.5" customHeight="1" x14ac:dyDescent="0.2">
      <c r="A5" s="4"/>
      <c r="B5" s="5"/>
      <c r="D5" s="4"/>
      <c r="E5" s="134"/>
      <c r="F5"/>
      <c r="G5" s="17"/>
      <c r="H5" s="121" t="s">
        <v>19</v>
      </c>
    </row>
    <row r="6" spans="1:9" s="2" customFormat="1" ht="16.5" customHeight="1" x14ac:dyDescent="0.2">
      <c r="A6" s="4"/>
      <c r="B6" s="5" t="s">
        <v>108</v>
      </c>
      <c r="D6" s="4"/>
      <c r="E6" s="134"/>
      <c r="F6" s="3"/>
      <c r="G6" s="17"/>
      <c r="H6" s="122"/>
    </row>
    <row r="7" spans="1:9" s="2" customFormat="1" ht="16.5" customHeight="1" x14ac:dyDescent="0.2">
      <c r="A7" s="4"/>
      <c r="B7" s="5"/>
      <c r="D7" s="4"/>
      <c r="E7" s="134"/>
      <c r="F7" s="3"/>
      <c r="G7" s="17"/>
      <c r="H7" s="122"/>
    </row>
    <row r="8" spans="1:9" s="2" customFormat="1" ht="33" x14ac:dyDescent="0.45">
      <c r="A8" s="11" t="s">
        <v>20</v>
      </c>
      <c r="B8" s="71"/>
      <c r="C8" s="1"/>
      <c r="D8" s="1"/>
      <c r="E8" s="152"/>
      <c r="G8" s="16"/>
      <c r="H8" s="122"/>
    </row>
    <row r="9" spans="1:9" s="6" customFormat="1" ht="16.5" customHeight="1" x14ac:dyDescent="0.2">
      <c r="B9" s="7"/>
      <c r="E9" s="153"/>
      <c r="G9" s="172"/>
      <c r="H9" s="172"/>
    </row>
    <row r="10" spans="1:9" s="10" customFormat="1" ht="20.100000000000001" customHeight="1" x14ac:dyDescent="0.2">
      <c r="A10" s="173"/>
      <c r="B10" s="174"/>
      <c r="C10" s="174"/>
      <c r="D10" s="174"/>
      <c r="E10" s="175"/>
      <c r="F10" s="176"/>
      <c r="G10" s="177"/>
      <c r="H10" s="178"/>
    </row>
    <row r="11" spans="1:9" s="10" customFormat="1" ht="13.5" customHeight="1" x14ac:dyDescent="0.2">
      <c r="A11" s="179"/>
      <c r="B11" s="13" t="s">
        <v>4</v>
      </c>
      <c r="C11" s="13" t="s">
        <v>21</v>
      </c>
      <c r="D11" s="13"/>
      <c r="E11" s="139" t="s">
        <v>12</v>
      </c>
      <c r="F11" s="14"/>
      <c r="G11" s="15" t="s">
        <v>24</v>
      </c>
      <c r="H11" s="180" t="s">
        <v>10</v>
      </c>
    </row>
    <row r="12" spans="1:9" s="10" customFormat="1" ht="13.5" customHeight="1" x14ac:dyDescent="0.2">
      <c r="A12" s="179" t="s">
        <v>14</v>
      </c>
      <c r="B12" s="13" t="s">
        <v>5</v>
      </c>
      <c r="C12" s="13" t="s">
        <v>22</v>
      </c>
      <c r="D12" s="13" t="s">
        <v>1</v>
      </c>
      <c r="E12" s="139" t="s">
        <v>13</v>
      </c>
      <c r="F12" s="14" t="s">
        <v>23</v>
      </c>
      <c r="G12" s="15" t="s">
        <v>106</v>
      </c>
      <c r="H12" s="180" t="s">
        <v>11</v>
      </c>
    </row>
    <row r="13" spans="1:9" s="10" customFormat="1" ht="7.5" customHeight="1" x14ac:dyDescent="0.2">
      <c r="A13" s="181"/>
      <c r="B13" s="165"/>
      <c r="C13" s="165"/>
      <c r="D13" s="165"/>
      <c r="E13" s="187"/>
      <c r="F13" s="168"/>
      <c r="G13" s="169"/>
      <c r="H13" s="183"/>
    </row>
    <row r="14" spans="1:9" s="27" customFormat="1" ht="16.899999999999999" customHeight="1" x14ac:dyDescent="0.2">
      <c r="A14" s="166" t="s">
        <v>113</v>
      </c>
      <c r="B14" s="182">
        <v>1</v>
      </c>
      <c r="C14" s="167">
        <v>1200</v>
      </c>
      <c r="D14" s="167" t="s">
        <v>26</v>
      </c>
      <c r="E14" s="188">
        <v>570021</v>
      </c>
      <c r="F14" s="170" t="s">
        <v>28</v>
      </c>
      <c r="G14" s="171">
        <v>1.8</v>
      </c>
      <c r="H14" s="184">
        <v>247.3</v>
      </c>
    </row>
    <row r="15" spans="1:9" s="27" customFormat="1" ht="16.899999999999999" customHeight="1" x14ac:dyDescent="0.2">
      <c r="A15" s="166" t="s">
        <v>52</v>
      </c>
      <c r="B15" s="182">
        <v>1</v>
      </c>
      <c r="C15" s="167">
        <v>1200</v>
      </c>
      <c r="D15" s="167" t="s">
        <v>27</v>
      </c>
      <c r="E15" s="188">
        <v>570001</v>
      </c>
      <c r="F15" s="170" t="s">
        <v>28</v>
      </c>
      <c r="G15" s="171">
        <v>1.7</v>
      </c>
      <c r="H15" s="184">
        <v>276.89999999999998</v>
      </c>
    </row>
    <row r="16" spans="1:9" s="27" customFormat="1" ht="16.899999999999999" customHeight="1" x14ac:dyDescent="0.2">
      <c r="A16" s="166" t="s">
        <v>53</v>
      </c>
      <c r="B16" s="182">
        <v>1</v>
      </c>
      <c r="C16" s="167">
        <v>1200</v>
      </c>
      <c r="D16" s="167" t="s">
        <v>25</v>
      </c>
      <c r="E16" s="188">
        <v>638993</v>
      </c>
      <c r="F16" s="170" t="s">
        <v>97</v>
      </c>
      <c r="G16" s="171"/>
      <c r="H16" s="184">
        <v>1742.1</v>
      </c>
      <c r="I16" s="118"/>
    </row>
    <row r="17" spans="1:9" s="27" customFormat="1" ht="16.899999999999999" customHeight="1" x14ac:dyDescent="0.2">
      <c r="A17" s="166" t="s">
        <v>54</v>
      </c>
      <c r="B17" s="182">
        <v>1.5</v>
      </c>
      <c r="C17" s="167">
        <v>1200</v>
      </c>
      <c r="D17" s="167" t="s">
        <v>25</v>
      </c>
      <c r="E17" s="188">
        <v>638998</v>
      </c>
      <c r="F17" s="170" t="s">
        <v>97</v>
      </c>
      <c r="G17" s="171"/>
      <c r="H17" s="184">
        <v>2442.9</v>
      </c>
      <c r="I17" s="118"/>
    </row>
    <row r="18" spans="1:9" s="27" customFormat="1" ht="16.899999999999999" customHeight="1" x14ac:dyDescent="0.2">
      <c r="A18" s="166" t="s">
        <v>55</v>
      </c>
      <c r="B18" s="182">
        <v>2</v>
      </c>
      <c r="C18" s="167">
        <v>1200</v>
      </c>
      <c r="D18" s="167" t="s">
        <v>26</v>
      </c>
      <c r="E18" s="188">
        <v>570022</v>
      </c>
      <c r="F18" s="170" t="s">
        <v>28</v>
      </c>
      <c r="G18" s="171">
        <v>3.6</v>
      </c>
      <c r="H18" s="184">
        <v>212.8</v>
      </c>
    </row>
    <row r="19" spans="1:9" s="27" customFormat="1" ht="16.899999999999999" customHeight="1" x14ac:dyDescent="0.2">
      <c r="A19" s="166" t="s">
        <v>56</v>
      </c>
      <c r="B19" s="182">
        <v>2</v>
      </c>
      <c r="C19" s="167">
        <v>1200</v>
      </c>
      <c r="D19" s="167" t="s">
        <v>27</v>
      </c>
      <c r="E19" s="188">
        <v>570002</v>
      </c>
      <c r="F19" s="170" t="s">
        <v>28</v>
      </c>
      <c r="G19" s="171">
        <v>3.4</v>
      </c>
      <c r="H19" s="184">
        <v>263</v>
      </c>
    </row>
    <row r="20" spans="1:9" s="27" customFormat="1" ht="16.899999999999999" customHeight="1" x14ac:dyDescent="0.2">
      <c r="A20" s="166" t="s">
        <v>57</v>
      </c>
      <c r="B20" s="182">
        <v>2</v>
      </c>
      <c r="C20" s="167">
        <v>1200</v>
      </c>
      <c r="D20" s="167" t="s">
        <v>25</v>
      </c>
      <c r="E20" s="188">
        <v>638994</v>
      </c>
      <c r="F20" s="170" t="s">
        <v>97</v>
      </c>
      <c r="G20" s="171"/>
      <c r="H20" s="184">
        <v>2898.9</v>
      </c>
      <c r="I20" s="118"/>
    </row>
    <row r="21" spans="1:9" s="27" customFormat="1" ht="16.899999999999999" customHeight="1" x14ac:dyDescent="0.2">
      <c r="A21" s="166" t="s">
        <v>58</v>
      </c>
      <c r="B21" s="182">
        <v>2</v>
      </c>
      <c r="C21" s="167">
        <v>1200</v>
      </c>
      <c r="D21" s="167" t="s">
        <v>26</v>
      </c>
      <c r="E21" s="188">
        <v>570122</v>
      </c>
      <c r="F21" s="170" t="s">
        <v>28</v>
      </c>
      <c r="G21" s="171">
        <v>3.6</v>
      </c>
      <c r="H21" s="184">
        <v>239.6</v>
      </c>
    </row>
    <row r="22" spans="1:9" s="27" customFormat="1" ht="16.899999999999999" customHeight="1" x14ac:dyDescent="0.2">
      <c r="A22" s="166" t="s">
        <v>59</v>
      </c>
      <c r="B22" s="182">
        <v>2</v>
      </c>
      <c r="C22" s="167">
        <v>1200</v>
      </c>
      <c r="D22" s="167" t="s">
        <v>27</v>
      </c>
      <c r="E22" s="188">
        <v>570102</v>
      </c>
      <c r="F22" s="170" t="s">
        <v>28</v>
      </c>
      <c r="G22" s="171">
        <v>3.4</v>
      </c>
      <c r="H22" s="184">
        <v>300.39999999999998</v>
      </c>
    </row>
    <row r="23" spans="1:9" s="27" customFormat="1" ht="16.899999999999999" customHeight="1" x14ac:dyDescent="0.2">
      <c r="A23" s="166" t="s">
        <v>60</v>
      </c>
      <c r="B23" s="182">
        <v>3</v>
      </c>
      <c r="C23" s="167">
        <v>1200</v>
      </c>
      <c r="D23" s="167" t="s">
        <v>26</v>
      </c>
      <c r="E23" s="188">
        <v>570023</v>
      </c>
      <c r="F23" s="170" t="s">
        <v>28</v>
      </c>
      <c r="G23" s="171">
        <v>5.4</v>
      </c>
      <c r="H23" s="184">
        <v>207.6</v>
      </c>
    </row>
    <row r="24" spans="1:9" s="27" customFormat="1" ht="16.899999999999999" customHeight="1" x14ac:dyDescent="0.2">
      <c r="A24" s="166" t="s">
        <v>61</v>
      </c>
      <c r="B24" s="182">
        <v>3</v>
      </c>
      <c r="C24" s="167">
        <v>1200</v>
      </c>
      <c r="D24" s="167" t="s">
        <v>27</v>
      </c>
      <c r="E24" s="188">
        <v>570003</v>
      </c>
      <c r="F24" s="170" t="s">
        <v>28</v>
      </c>
      <c r="G24" s="171">
        <v>5.0999999999999996</v>
      </c>
      <c r="H24" s="184">
        <v>243.4</v>
      </c>
    </row>
    <row r="25" spans="1:9" s="27" customFormat="1" ht="16.899999999999999" customHeight="1" x14ac:dyDescent="0.2">
      <c r="A25" s="166" t="s">
        <v>62</v>
      </c>
      <c r="B25" s="182">
        <v>3</v>
      </c>
      <c r="C25" s="167">
        <v>1200</v>
      </c>
      <c r="D25" s="167" t="s">
        <v>25</v>
      </c>
      <c r="E25" s="188">
        <v>638995</v>
      </c>
      <c r="F25" s="170" t="s">
        <v>97</v>
      </c>
      <c r="G25" s="171"/>
      <c r="H25" s="184">
        <v>4207.8</v>
      </c>
      <c r="I25" s="118"/>
    </row>
    <row r="26" spans="1:9" s="27" customFormat="1" ht="16.899999999999999" customHeight="1" x14ac:dyDescent="0.2">
      <c r="A26" s="166" t="s">
        <v>63</v>
      </c>
      <c r="B26" s="182">
        <v>3</v>
      </c>
      <c r="C26" s="167">
        <v>1200</v>
      </c>
      <c r="D26" s="167" t="s">
        <v>26</v>
      </c>
      <c r="E26" s="188">
        <v>570123</v>
      </c>
      <c r="F26" s="170" t="s">
        <v>28</v>
      </c>
      <c r="G26" s="171">
        <v>5.4</v>
      </c>
      <c r="H26" s="184">
        <v>219.9</v>
      </c>
    </row>
    <row r="27" spans="1:9" s="27" customFormat="1" ht="16.899999999999999" customHeight="1" x14ac:dyDescent="0.2">
      <c r="A27" s="166" t="s">
        <v>64</v>
      </c>
      <c r="B27" s="182">
        <v>3</v>
      </c>
      <c r="C27" s="167">
        <v>1200</v>
      </c>
      <c r="D27" s="167" t="s">
        <v>27</v>
      </c>
      <c r="E27" s="188">
        <v>570103</v>
      </c>
      <c r="F27" s="170" t="s">
        <v>28</v>
      </c>
      <c r="G27" s="171">
        <v>5.04</v>
      </c>
      <c r="H27" s="184">
        <v>284.7</v>
      </c>
    </row>
    <row r="28" spans="1:9" s="27" customFormat="1" ht="16.899999999999999" customHeight="1" x14ac:dyDescent="0.2">
      <c r="A28" s="166" t="s">
        <v>65</v>
      </c>
      <c r="B28" s="182">
        <v>4</v>
      </c>
      <c r="C28" s="167">
        <v>1200</v>
      </c>
      <c r="D28" s="167" t="s">
        <v>26</v>
      </c>
      <c r="E28" s="188">
        <v>570024</v>
      </c>
      <c r="F28" s="170" t="s">
        <v>28</v>
      </c>
      <c r="G28" s="171">
        <v>7.2</v>
      </c>
      <c r="H28" s="184">
        <v>207.6</v>
      </c>
    </row>
    <row r="29" spans="1:9" s="27" customFormat="1" ht="16.899999999999999" customHeight="1" x14ac:dyDescent="0.2">
      <c r="A29" s="166" t="s">
        <v>66</v>
      </c>
      <c r="B29" s="182">
        <v>4</v>
      </c>
      <c r="C29" s="167">
        <v>1200</v>
      </c>
      <c r="D29" s="167" t="s">
        <v>27</v>
      </c>
      <c r="E29" s="188">
        <v>570004</v>
      </c>
      <c r="F29" s="170" t="s">
        <v>28</v>
      </c>
      <c r="G29" s="171">
        <v>6.8</v>
      </c>
      <c r="H29" s="184">
        <v>243.4</v>
      </c>
    </row>
    <row r="30" spans="1:9" s="27" customFormat="1" ht="16.899999999999999" customHeight="1" x14ac:dyDescent="0.2">
      <c r="A30" s="166" t="s">
        <v>67</v>
      </c>
      <c r="B30" s="182">
        <v>4</v>
      </c>
      <c r="C30" s="167">
        <v>1200</v>
      </c>
      <c r="D30" s="167" t="s">
        <v>25</v>
      </c>
      <c r="E30" s="188">
        <v>638996</v>
      </c>
      <c r="F30" s="170" t="s">
        <v>97</v>
      </c>
      <c r="G30" s="171"/>
      <c r="H30" s="184">
        <v>5852</v>
      </c>
      <c r="I30" s="118"/>
    </row>
    <row r="31" spans="1:9" s="27" customFormat="1" ht="16.899999999999999" customHeight="1" x14ac:dyDescent="0.2">
      <c r="A31" s="166" t="s">
        <v>68</v>
      </c>
      <c r="B31" s="182">
        <v>4</v>
      </c>
      <c r="C31" s="167">
        <v>1200</v>
      </c>
      <c r="D31" s="167" t="s">
        <v>26</v>
      </c>
      <c r="E31" s="188">
        <v>570124</v>
      </c>
      <c r="F31" s="170" t="s">
        <v>28</v>
      </c>
      <c r="G31" s="171">
        <v>7.2</v>
      </c>
      <c r="H31" s="184">
        <v>219.9</v>
      </c>
    </row>
    <row r="32" spans="1:9" s="27" customFormat="1" ht="16.899999999999999" customHeight="1" x14ac:dyDescent="0.2">
      <c r="A32" s="166" t="s">
        <v>69</v>
      </c>
      <c r="B32" s="182">
        <v>4</v>
      </c>
      <c r="C32" s="167">
        <v>1200</v>
      </c>
      <c r="D32" s="167" t="s">
        <v>27</v>
      </c>
      <c r="E32" s="188">
        <v>570104</v>
      </c>
      <c r="F32" s="170" t="s">
        <v>28</v>
      </c>
      <c r="G32" s="171">
        <v>6.7</v>
      </c>
      <c r="H32" s="184">
        <v>276.89999999999998</v>
      </c>
    </row>
    <row r="33" spans="1:9" s="27" customFormat="1" ht="16.899999999999999" customHeight="1" x14ac:dyDescent="0.2">
      <c r="A33" s="166" t="s">
        <v>70</v>
      </c>
      <c r="B33" s="182">
        <v>5</v>
      </c>
      <c r="C33" s="167">
        <v>1200</v>
      </c>
      <c r="D33" s="167" t="s">
        <v>26</v>
      </c>
      <c r="E33" s="188">
        <v>570025</v>
      </c>
      <c r="F33" s="170" t="s">
        <v>28</v>
      </c>
      <c r="G33" s="171">
        <v>9</v>
      </c>
      <c r="H33" s="184">
        <v>207.6</v>
      </c>
    </row>
    <row r="34" spans="1:9" s="27" customFormat="1" ht="16.899999999999999" customHeight="1" x14ac:dyDescent="0.2">
      <c r="A34" s="166" t="s">
        <v>71</v>
      </c>
      <c r="B34" s="182">
        <v>5</v>
      </c>
      <c r="C34" s="167">
        <v>1200</v>
      </c>
      <c r="D34" s="167" t="s">
        <v>27</v>
      </c>
      <c r="E34" s="188">
        <v>570005</v>
      </c>
      <c r="F34" s="170" t="s">
        <v>28</v>
      </c>
      <c r="G34" s="171">
        <v>8.5</v>
      </c>
      <c r="H34" s="184">
        <v>243.4</v>
      </c>
    </row>
    <row r="35" spans="1:9" s="27" customFormat="1" ht="16.899999999999999" customHeight="1" x14ac:dyDescent="0.2">
      <c r="A35" s="166" t="s">
        <v>72</v>
      </c>
      <c r="B35" s="182">
        <v>5</v>
      </c>
      <c r="C35" s="167">
        <v>1200</v>
      </c>
      <c r="D35" s="167" t="s">
        <v>25</v>
      </c>
      <c r="E35" s="188">
        <v>638997</v>
      </c>
      <c r="F35" s="170" t="s">
        <v>97</v>
      </c>
      <c r="G35" s="171"/>
      <c r="H35" s="184">
        <v>7143.5</v>
      </c>
      <c r="I35" s="118"/>
    </row>
    <row r="36" spans="1:9" s="27" customFormat="1" ht="16.899999999999999" customHeight="1" x14ac:dyDescent="0.2">
      <c r="A36" s="166" t="s">
        <v>73</v>
      </c>
      <c r="B36" s="182">
        <v>5</v>
      </c>
      <c r="C36" s="167">
        <v>1200</v>
      </c>
      <c r="D36" s="167" t="s">
        <v>26</v>
      </c>
      <c r="E36" s="188">
        <v>570125</v>
      </c>
      <c r="F36" s="170" t="s">
        <v>28</v>
      </c>
      <c r="G36" s="171">
        <v>9</v>
      </c>
      <c r="H36" s="184">
        <v>219.9</v>
      </c>
    </row>
    <row r="37" spans="1:9" s="27" customFormat="1" ht="16.899999999999999" customHeight="1" x14ac:dyDescent="0.2">
      <c r="A37" s="166" t="s">
        <v>74</v>
      </c>
      <c r="B37" s="182">
        <v>5</v>
      </c>
      <c r="C37" s="167">
        <v>1200</v>
      </c>
      <c r="D37" s="167" t="s">
        <v>27</v>
      </c>
      <c r="E37" s="188">
        <v>570105</v>
      </c>
      <c r="F37" s="170" t="s">
        <v>28</v>
      </c>
      <c r="G37" s="171">
        <v>8.4</v>
      </c>
      <c r="H37" s="184">
        <v>276.89999999999998</v>
      </c>
    </row>
    <row r="38" spans="1:9" s="27" customFormat="1" ht="16.899999999999999" customHeight="1" x14ac:dyDescent="0.2">
      <c r="A38" s="166" t="s">
        <v>75</v>
      </c>
      <c r="B38" s="182">
        <v>6</v>
      </c>
      <c r="C38" s="167">
        <v>1200</v>
      </c>
      <c r="D38" s="167" t="s">
        <v>27</v>
      </c>
      <c r="E38" s="188">
        <v>570006</v>
      </c>
      <c r="F38" s="170" t="s">
        <v>28</v>
      </c>
      <c r="G38" s="171">
        <v>10.199999999999999</v>
      </c>
      <c r="H38" s="184">
        <v>243.4</v>
      </c>
    </row>
    <row r="39" spans="1:9" s="27" customFormat="1" ht="16.899999999999999" customHeight="1" x14ac:dyDescent="0.2">
      <c r="A39" s="166" t="s">
        <v>76</v>
      </c>
      <c r="B39" s="182">
        <v>6</v>
      </c>
      <c r="C39" s="167">
        <v>1200</v>
      </c>
      <c r="D39" s="167" t="s">
        <v>27</v>
      </c>
      <c r="E39" s="188">
        <v>570106</v>
      </c>
      <c r="F39" s="170" t="s">
        <v>28</v>
      </c>
      <c r="G39" s="171">
        <v>10.08</v>
      </c>
      <c r="H39" s="184">
        <v>284.7</v>
      </c>
    </row>
    <row r="40" spans="1:9" s="27" customFormat="1" x14ac:dyDescent="0.2">
      <c r="A40" s="33"/>
      <c r="B40" s="34"/>
      <c r="C40" s="34"/>
      <c r="D40" s="34"/>
      <c r="E40" s="140"/>
      <c r="F40" s="35"/>
      <c r="G40" s="36"/>
      <c r="H40" s="119"/>
    </row>
    <row r="41" spans="1:9" s="27" customFormat="1" x14ac:dyDescent="0.2">
      <c r="A41" s="33"/>
      <c r="B41" s="34"/>
      <c r="C41" s="34"/>
      <c r="D41" s="34"/>
      <c r="E41" s="140"/>
      <c r="F41" s="35"/>
      <c r="G41" s="36"/>
      <c r="H41" s="119"/>
    </row>
    <row r="42" spans="1:9" s="27" customFormat="1" x14ac:dyDescent="0.2">
      <c r="A42" s="33"/>
      <c r="B42" s="34"/>
      <c r="C42" s="34"/>
      <c r="D42" s="34"/>
      <c r="E42" s="140"/>
      <c r="F42" s="35"/>
      <c r="G42" s="36"/>
      <c r="H42" s="119"/>
    </row>
    <row r="43" spans="1:9" s="27" customFormat="1" ht="24" customHeight="1" x14ac:dyDescent="0.2">
      <c r="A43" s="18" t="s">
        <v>79</v>
      </c>
      <c r="B43" s="40"/>
      <c r="C43" s="40"/>
      <c r="D43" s="41"/>
      <c r="E43" s="154"/>
      <c r="F43" s="85"/>
      <c r="G43" s="86"/>
      <c r="H43" s="120"/>
    </row>
    <row r="44" spans="1:9" s="78" customFormat="1" ht="12.75" customHeight="1" x14ac:dyDescent="0.2">
      <c r="A44" s="87"/>
      <c r="B44" s="88"/>
      <c r="C44" s="88"/>
      <c r="D44" s="89"/>
      <c r="E44" s="155"/>
      <c r="F44" s="90"/>
      <c r="G44" s="91"/>
      <c r="H44" s="123"/>
    </row>
    <row r="45" spans="1:9" s="78" customFormat="1" ht="11.25" x14ac:dyDescent="0.2">
      <c r="A45" s="194" t="s">
        <v>86</v>
      </c>
      <c r="B45" s="195"/>
      <c r="C45" s="193" t="s">
        <v>87</v>
      </c>
      <c r="D45" s="198" t="s">
        <v>85</v>
      </c>
      <c r="E45" s="193" t="s">
        <v>88</v>
      </c>
      <c r="F45" s="193"/>
      <c r="G45" s="81"/>
      <c r="H45" s="124"/>
    </row>
    <row r="46" spans="1:9" s="78" customFormat="1" ht="11.25" x14ac:dyDescent="0.2">
      <c r="A46" s="196">
        <v>1000000</v>
      </c>
      <c r="B46" s="197"/>
      <c r="C46" s="193"/>
      <c r="D46" s="198"/>
      <c r="E46" s="193"/>
      <c r="F46" s="193"/>
      <c r="G46" s="81"/>
      <c r="H46" s="124"/>
    </row>
    <row r="47" spans="1:9" s="78" customFormat="1" ht="11.25" x14ac:dyDescent="0.2">
      <c r="A47" s="84"/>
      <c r="B47" s="82"/>
      <c r="C47" s="82"/>
      <c r="D47" s="82"/>
      <c r="E47" s="156"/>
      <c r="F47" s="80"/>
      <c r="G47" s="81"/>
      <c r="H47" s="124"/>
    </row>
    <row r="48" spans="1:9" s="78" customFormat="1" ht="11.25" x14ac:dyDescent="0.2">
      <c r="A48" s="93" t="s">
        <v>80</v>
      </c>
      <c r="B48" s="94"/>
      <c r="C48" s="105" t="s">
        <v>81</v>
      </c>
      <c r="D48" s="103" t="s">
        <v>83</v>
      </c>
      <c r="E48" s="157"/>
      <c r="F48" s="95"/>
      <c r="G48" s="96"/>
      <c r="H48" s="125"/>
    </row>
    <row r="49" spans="1:8" s="78" customFormat="1" ht="11.25" x14ac:dyDescent="0.2">
      <c r="A49" s="98"/>
      <c r="B49" s="99"/>
      <c r="C49" s="106" t="s">
        <v>82</v>
      </c>
      <c r="D49" s="104" t="s">
        <v>84</v>
      </c>
      <c r="E49" s="144"/>
      <c r="F49" s="100"/>
      <c r="G49" s="101"/>
      <c r="H49" s="126"/>
    </row>
    <row r="50" spans="1:8" s="27" customFormat="1" x14ac:dyDescent="0.2">
      <c r="A50" s="33"/>
      <c r="B50" s="34"/>
      <c r="C50" s="34"/>
      <c r="D50" s="34"/>
      <c r="E50" s="140"/>
      <c r="F50" s="35"/>
      <c r="G50" s="36"/>
      <c r="H50" s="119"/>
    </row>
    <row r="51" spans="1:8" s="27" customFormat="1" x14ac:dyDescent="0.2">
      <c r="A51" s="33"/>
      <c r="B51" s="34"/>
      <c r="C51" s="34"/>
      <c r="D51" s="34"/>
      <c r="E51" s="140"/>
      <c r="F51" s="35"/>
      <c r="G51" s="36"/>
      <c r="H51" s="119"/>
    </row>
    <row r="52" spans="1:8" s="27" customFormat="1" x14ac:dyDescent="0.2">
      <c r="A52" s="33"/>
      <c r="B52" s="34"/>
      <c r="C52" s="34"/>
      <c r="D52" s="34"/>
      <c r="E52" s="140"/>
      <c r="F52" s="35"/>
      <c r="G52" s="36"/>
      <c r="H52" s="119"/>
    </row>
    <row r="53" spans="1:8" s="27" customFormat="1" x14ac:dyDescent="0.2">
      <c r="A53" s="33"/>
      <c r="B53" s="34"/>
      <c r="C53" s="34"/>
      <c r="D53" s="34"/>
      <c r="E53" s="140"/>
      <c r="F53" s="35"/>
      <c r="G53" s="36"/>
      <c r="H53" s="119"/>
    </row>
    <row r="54" spans="1:8" s="27" customFormat="1" x14ac:dyDescent="0.2">
      <c r="A54" s="33"/>
      <c r="B54" s="34"/>
      <c r="C54" s="34"/>
      <c r="D54" s="34"/>
      <c r="E54" s="140"/>
      <c r="F54" s="35"/>
      <c r="G54" s="36"/>
      <c r="H54" s="119"/>
    </row>
    <row r="55" spans="1:8" s="27" customFormat="1" x14ac:dyDescent="0.2">
      <c r="A55" s="33"/>
      <c r="B55" s="34"/>
      <c r="C55" s="34"/>
      <c r="D55" s="34"/>
      <c r="E55" s="140"/>
      <c r="F55" s="35"/>
      <c r="G55" s="36"/>
      <c r="H55" s="119"/>
    </row>
    <row r="56" spans="1:8" s="27" customFormat="1" x14ac:dyDescent="0.2">
      <c r="A56" s="33"/>
      <c r="B56" s="34"/>
      <c r="C56" s="34"/>
      <c r="D56" s="34"/>
      <c r="E56" s="140"/>
      <c r="F56" s="35"/>
      <c r="G56" s="36"/>
      <c r="H56" s="119"/>
    </row>
    <row r="57" spans="1:8" s="27" customFormat="1" x14ac:dyDescent="0.2">
      <c r="A57" s="33"/>
      <c r="B57" s="34"/>
      <c r="C57" s="34"/>
      <c r="D57" s="34"/>
      <c r="E57" s="140"/>
      <c r="F57" s="35"/>
      <c r="G57" s="36"/>
      <c r="H57" s="119"/>
    </row>
    <row r="58" spans="1:8" s="27" customFormat="1" x14ac:dyDescent="0.2">
      <c r="A58" s="33"/>
      <c r="B58" s="34"/>
      <c r="C58" s="34"/>
      <c r="D58" s="34"/>
      <c r="E58" s="140"/>
      <c r="F58" s="35"/>
      <c r="G58" s="36"/>
      <c r="H58" s="119"/>
    </row>
    <row r="59" spans="1:8" s="27" customFormat="1" x14ac:dyDescent="0.2">
      <c r="A59" s="33"/>
      <c r="B59" s="34"/>
      <c r="C59" s="34"/>
      <c r="D59" s="34"/>
      <c r="E59" s="140"/>
      <c r="F59" s="35"/>
      <c r="G59" s="36"/>
      <c r="H59" s="119"/>
    </row>
    <row r="60" spans="1:8" s="27" customFormat="1" x14ac:dyDescent="0.2">
      <c r="A60" s="33"/>
      <c r="B60" s="34"/>
      <c r="C60" s="34"/>
      <c r="D60" s="34"/>
      <c r="E60" s="140"/>
      <c r="F60" s="35"/>
      <c r="G60" s="36"/>
      <c r="H60" s="119"/>
    </row>
    <row r="61" spans="1:8" s="27" customFormat="1" x14ac:dyDescent="0.2">
      <c r="A61" s="33"/>
      <c r="B61" s="34"/>
      <c r="C61" s="34"/>
      <c r="D61" s="34"/>
      <c r="E61" s="140"/>
      <c r="F61" s="35"/>
      <c r="G61" s="36"/>
      <c r="H61" s="119"/>
    </row>
    <row r="62" spans="1:8" s="27" customFormat="1" x14ac:dyDescent="0.2">
      <c r="A62" s="33"/>
      <c r="B62" s="34"/>
      <c r="C62" s="34"/>
      <c r="D62" s="34"/>
      <c r="E62" s="140"/>
      <c r="F62" s="35"/>
      <c r="G62" s="36"/>
      <c r="H62" s="119"/>
    </row>
    <row r="63" spans="1:8" s="27" customFormat="1" x14ac:dyDescent="0.2">
      <c r="A63" s="33"/>
      <c r="B63" s="34"/>
      <c r="C63" s="34"/>
      <c r="D63" s="34"/>
      <c r="E63" s="140"/>
      <c r="F63" s="35"/>
      <c r="G63" s="36"/>
      <c r="H63" s="119"/>
    </row>
    <row r="64" spans="1:8" s="27" customFormat="1" x14ac:dyDescent="0.2">
      <c r="A64" s="33"/>
      <c r="B64" s="34"/>
      <c r="C64" s="34"/>
      <c r="D64" s="34"/>
      <c r="E64" s="140"/>
      <c r="F64" s="35"/>
      <c r="G64" s="36"/>
      <c r="H64" s="119"/>
    </row>
    <row r="65" spans="1:8" s="27" customFormat="1" x14ac:dyDescent="0.2">
      <c r="A65" s="33"/>
      <c r="B65" s="34"/>
      <c r="C65" s="34"/>
      <c r="D65" s="34"/>
      <c r="E65" s="140"/>
      <c r="F65" s="35"/>
      <c r="G65" s="36"/>
      <c r="H65" s="119"/>
    </row>
    <row r="66" spans="1:8" s="27" customFormat="1" x14ac:dyDescent="0.2">
      <c r="A66" s="33"/>
      <c r="B66" s="34"/>
      <c r="C66" s="34"/>
      <c r="D66" s="34"/>
      <c r="E66" s="140"/>
      <c r="F66" s="35"/>
      <c r="G66" s="36"/>
      <c r="H66" s="119"/>
    </row>
    <row r="67" spans="1:8" s="27" customFormat="1" x14ac:dyDescent="0.2">
      <c r="A67" s="33"/>
      <c r="B67" s="34"/>
      <c r="C67" s="34"/>
      <c r="D67" s="34"/>
      <c r="E67" s="140"/>
      <c r="F67" s="35"/>
      <c r="G67" s="36"/>
      <c r="H67" s="119"/>
    </row>
    <row r="68" spans="1:8" s="27" customFormat="1" x14ac:dyDescent="0.2">
      <c r="A68" s="33"/>
      <c r="B68" s="34"/>
      <c r="C68" s="34"/>
      <c r="D68" s="34"/>
      <c r="E68" s="140"/>
      <c r="F68" s="35"/>
      <c r="G68" s="36"/>
      <c r="H68" s="119"/>
    </row>
    <row r="69" spans="1:8" s="27" customFormat="1" x14ac:dyDescent="0.2">
      <c r="A69" s="33"/>
      <c r="B69" s="34"/>
      <c r="C69" s="34"/>
      <c r="D69" s="34"/>
      <c r="E69" s="140"/>
      <c r="F69" s="35"/>
      <c r="G69" s="36"/>
      <c r="H69" s="119"/>
    </row>
    <row r="70" spans="1:8" s="27" customFormat="1" x14ac:dyDescent="0.2">
      <c r="A70" s="33"/>
      <c r="B70" s="34"/>
      <c r="C70" s="34"/>
      <c r="D70" s="34"/>
      <c r="E70" s="140"/>
      <c r="F70" s="35"/>
      <c r="G70" s="36"/>
      <c r="H70" s="119"/>
    </row>
    <row r="71" spans="1:8" s="27" customFormat="1" x14ac:dyDescent="0.2">
      <c r="A71" s="33"/>
      <c r="B71" s="34"/>
      <c r="C71" s="34"/>
      <c r="D71" s="34"/>
      <c r="E71" s="140"/>
      <c r="F71" s="35"/>
      <c r="G71" s="36"/>
      <c r="H71" s="119"/>
    </row>
    <row r="72" spans="1:8" s="27" customFormat="1" x14ac:dyDescent="0.2">
      <c r="A72" s="33"/>
      <c r="B72" s="34"/>
      <c r="C72" s="34"/>
      <c r="D72" s="34"/>
      <c r="E72" s="140"/>
      <c r="F72" s="35"/>
      <c r="G72" s="36"/>
      <c r="H72" s="119"/>
    </row>
    <row r="73" spans="1:8" s="27" customFormat="1" x14ac:dyDescent="0.2">
      <c r="A73" s="33"/>
      <c r="B73" s="34"/>
      <c r="C73" s="34"/>
      <c r="D73" s="34"/>
      <c r="E73" s="140"/>
      <c r="F73" s="35"/>
      <c r="G73" s="36"/>
      <c r="H73" s="119"/>
    </row>
    <row r="74" spans="1:8" s="27" customFormat="1" x14ac:dyDescent="0.2">
      <c r="A74" s="33"/>
      <c r="B74" s="34"/>
      <c r="C74" s="34"/>
      <c r="D74" s="34"/>
      <c r="E74" s="140"/>
      <c r="F74" s="35"/>
      <c r="G74" s="36"/>
      <c r="H74" s="119"/>
    </row>
    <row r="75" spans="1:8" s="27" customFormat="1" x14ac:dyDescent="0.2">
      <c r="A75" s="33"/>
      <c r="B75" s="34"/>
      <c r="C75" s="34"/>
      <c r="D75" s="34"/>
      <c r="E75" s="140"/>
      <c r="F75" s="35"/>
      <c r="G75" s="36"/>
      <c r="H75" s="119"/>
    </row>
    <row r="76" spans="1:8" s="27" customFormat="1" x14ac:dyDescent="0.2">
      <c r="A76" s="33"/>
      <c r="B76" s="34"/>
      <c r="C76" s="34"/>
      <c r="D76" s="34"/>
      <c r="E76" s="140"/>
      <c r="F76" s="35"/>
      <c r="G76" s="36"/>
      <c r="H76" s="119"/>
    </row>
    <row r="77" spans="1:8" s="27" customFormat="1" x14ac:dyDescent="0.2">
      <c r="A77" s="33"/>
      <c r="B77" s="34"/>
      <c r="C77" s="34"/>
      <c r="D77" s="34"/>
      <c r="E77" s="140"/>
      <c r="F77" s="35"/>
      <c r="G77" s="36"/>
      <c r="H77" s="119"/>
    </row>
    <row r="78" spans="1:8" s="27" customFormat="1" x14ac:dyDescent="0.2">
      <c r="A78" s="33"/>
      <c r="B78" s="34"/>
      <c r="C78" s="34"/>
      <c r="D78" s="34"/>
      <c r="E78" s="140"/>
      <c r="F78"/>
      <c r="G78"/>
      <c r="H78" s="119"/>
    </row>
    <row r="79" spans="1:8" s="27" customFormat="1" x14ac:dyDescent="0.2">
      <c r="A79" s="33"/>
      <c r="B79" s="34"/>
      <c r="C79" s="34"/>
      <c r="D79" s="34"/>
      <c r="E79" s="140"/>
      <c r="F79" s="35"/>
      <c r="G79"/>
      <c r="H79" s="119"/>
    </row>
    <row r="80" spans="1:8" s="27" customFormat="1" x14ac:dyDescent="0.2">
      <c r="A80" s="33"/>
      <c r="B80" s="34"/>
      <c r="C80" s="34"/>
      <c r="D80" s="34"/>
      <c r="E80" s="140"/>
      <c r="F80" s="35"/>
      <c r="G80" s="36"/>
      <c r="H80" s="119"/>
    </row>
    <row r="81" spans="1:8" s="27" customFormat="1" x14ac:dyDescent="0.2">
      <c r="A81" s="33"/>
      <c r="B81" s="34"/>
      <c r="C81" s="34"/>
      <c r="D81" s="34"/>
      <c r="E81" s="140"/>
      <c r="F81" s="35"/>
      <c r="G81" s="36"/>
      <c r="H81" s="119"/>
    </row>
    <row r="82" spans="1:8" x14ac:dyDescent="0.2">
      <c r="A82" s="37"/>
      <c r="B82" s="38"/>
      <c r="C82" s="37"/>
      <c r="D82" s="37"/>
      <c r="E82" s="145"/>
      <c r="F82" s="24"/>
      <c r="G82" s="26"/>
    </row>
    <row r="83" spans="1:8" s="20" customFormat="1" x14ac:dyDescent="0.2">
      <c r="A83" s="24"/>
      <c r="B83" s="25"/>
      <c r="C83" s="24"/>
      <c r="D83" s="24"/>
      <c r="E83" s="145"/>
      <c r="F83" s="24"/>
      <c r="G83" s="26"/>
      <c r="H83" s="127"/>
    </row>
    <row r="84" spans="1:8" s="20" customFormat="1" x14ac:dyDescent="0.2">
      <c r="A84" s="22"/>
      <c r="E84" s="158"/>
      <c r="F84" s="21"/>
      <c r="G84" s="23"/>
      <c r="H84" s="127"/>
    </row>
    <row r="85" spans="1:8" s="20" customFormat="1" x14ac:dyDescent="0.2">
      <c r="A85" s="22"/>
      <c r="E85" s="158"/>
      <c r="F85" s="21"/>
      <c r="G85" s="23"/>
      <c r="H85" s="127"/>
    </row>
    <row r="86" spans="1:8" s="20" customFormat="1" x14ac:dyDescent="0.2">
      <c r="A86" s="22"/>
      <c r="E86" s="158"/>
      <c r="F86" s="21"/>
      <c r="G86" s="23"/>
      <c r="H86" s="127"/>
    </row>
    <row r="87" spans="1:8" s="20" customFormat="1" x14ac:dyDescent="0.2">
      <c r="A87" s="22"/>
      <c r="E87" s="158"/>
      <c r="F87" s="21"/>
      <c r="G87" s="23"/>
      <c r="H87" s="127"/>
    </row>
    <row r="88" spans="1:8" s="20" customFormat="1" x14ac:dyDescent="0.2">
      <c r="B88" s="21"/>
      <c r="E88" s="158"/>
      <c r="F88" s="21"/>
      <c r="G88" s="23"/>
      <c r="H88" s="127"/>
    </row>
    <row r="89" spans="1:8" s="20" customFormat="1" ht="24" customHeight="1" x14ac:dyDescent="0.2">
      <c r="A89" s="18" t="s">
        <v>15</v>
      </c>
      <c r="B89" s="40"/>
      <c r="C89" s="40"/>
      <c r="D89" s="41"/>
      <c r="E89" s="154"/>
      <c r="F89" s="75"/>
      <c r="G89" s="74"/>
      <c r="H89" s="128"/>
    </row>
    <row r="90" spans="1:8" x14ac:dyDescent="0.2">
      <c r="A90" s="42" t="s">
        <v>111</v>
      </c>
      <c r="B90" s="43"/>
      <c r="C90" s="44"/>
      <c r="D90" s="43"/>
      <c r="E90" s="159"/>
      <c r="F90" s="25"/>
      <c r="G90" s="26"/>
      <c r="H90" s="129"/>
    </row>
    <row r="91" spans="1:8" x14ac:dyDescent="0.2">
      <c r="A91" s="47" t="s">
        <v>18</v>
      </c>
      <c r="B91" s="48"/>
      <c r="C91" s="49" t="s">
        <v>16</v>
      </c>
      <c r="D91" s="48" t="s">
        <v>104</v>
      </c>
      <c r="E91" s="160"/>
      <c r="F91" s="51"/>
      <c r="G91" s="52"/>
      <c r="H91" s="130"/>
    </row>
    <row r="92" spans="1:8" x14ac:dyDescent="0.2">
      <c r="A92" s="54" t="s">
        <v>2</v>
      </c>
      <c r="B92" s="55"/>
      <c r="C92" s="56" t="s">
        <v>17</v>
      </c>
      <c r="D92" s="55" t="s">
        <v>105</v>
      </c>
      <c r="E92" s="161"/>
      <c r="F92" s="25"/>
      <c r="G92" s="26"/>
      <c r="H92" s="129"/>
    </row>
    <row r="93" spans="1:8" x14ac:dyDescent="0.2">
      <c r="A93" s="47" t="s">
        <v>0</v>
      </c>
      <c r="B93" s="48"/>
      <c r="C93" s="58"/>
      <c r="D93" s="48"/>
      <c r="E93" s="162"/>
      <c r="F93" s="117"/>
      <c r="G93" s="52"/>
      <c r="H93" s="130"/>
    </row>
    <row r="94" spans="1:8" x14ac:dyDescent="0.2">
      <c r="A94" s="54"/>
      <c r="B94" s="55"/>
      <c r="C94" s="60" t="s">
        <v>9</v>
      </c>
      <c r="D94" s="55" t="s">
        <v>3</v>
      </c>
      <c r="E94" s="145"/>
      <c r="F94"/>
      <c r="G94" s="26"/>
      <c r="H94" s="129"/>
    </row>
    <row r="95" spans="1:8" x14ac:dyDescent="0.2">
      <c r="A95" s="61"/>
      <c r="B95" s="62"/>
      <c r="C95" s="58" t="s">
        <v>8</v>
      </c>
      <c r="D95" s="116" t="s">
        <v>109</v>
      </c>
      <c r="E95" s="162"/>
      <c r="F95" s="51"/>
      <c r="G95" s="52"/>
      <c r="H95" s="130"/>
    </row>
    <row r="96" spans="1:8" x14ac:dyDescent="0.2">
      <c r="A96" s="63"/>
      <c r="B96" s="64"/>
      <c r="C96" s="65" t="s">
        <v>7</v>
      </c>
      <c r="D96" s="185" t="s">
        <v>107</v>
      </c>
      <c r="E96" s="163"/>
      <c r="F96" s="67"/>
      <c r="G96" s="68"/>
      <c r="H96" s="131"/>
    </row>
  </sheetData>
  <autoFilter ref="A13:H39" xr:uid="{00000000-0009-0000-0000-000000000000}"/>
  <mergeCells count="6">
    <mergeCell ref="F4:G4"/>
    <mergeCell ref="E45:F46"/>
    <mergeCell ref="C45:C46"/>
    <mergeCell ref="A45:B45"/>
    <mergeCell ref="A46:B46"/>
    <mergeCell ref="D45:D46"/>
  </mergeCells>
  <phoneticPr fontId="0" type="noConversion"/>
  <pageMargins left="0.39370078740157483" right="0.39370078740157483" top="0.39370078740157483" bottom="0.51181102362204722" header="0.19685039370078741" footer="0.27559055118110237"/>
  <pageSetup paperSize="9" scale="79" fitToHeight="0" orientation="portrait" r:id="rId1"/>
  <headerFooter alignWithMargins="0">
    <oddFooter>&amp;L&amp;"Arial CE,Tučné"&amp;8Trelleborg Bohemia, a.s. - &amp;F / &amp;A.&amp;"Arial CE,Obyčejné" Další typorozměry můžeme nabídnout na základě poptávky.
Ceny jsou uvedeny bez DPH a rozumí se EXW Náchod (INCOTERMS 2000). Změna cen vyhrazena.&amp;R&amp;8Stránka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68"/>
  <sheetViews>
    <sheetView showGridLines="0" workbookViewId="0">
      <pane ySplit="13" topLeftCell="A14" activePane="bottomLeft" state="frozen"/>
      <selection pane="bottomLeft" activeCell="A14" sqref="A14"/>
    </sheetView>
  </sheetViews>
  <sheetFormatPr defaultColWidth="11.140625" defaultRowHeight="12.75" x14ac:dyDescent="0.2"/>
  <cols>
    <col min="1" max="1" width="39.7109375" style="39" customWidth="1"/>
    <col min="2" max="2" width="11.7109375" style="70" customWidth="1"/>
    <col min="3" max="5" width="11.7109375" style="39" customWidth="1"/>
    <col min="6" max="6" width="11.7109375" style="146" customWidth="1"/>
    <col min="7" max="7" width="11.7109375" style="23" customWidth="1"/>
    <col min="8" max="8" width="11.7109375" style="39" customWidth="1"/>
    <col min="9" max="16384" width="11.140625" style="39"/>
  </cols>
  <sheetData>
    <row r="1" spans="1:8" s="2" customFormat="1" ht="15" customHeight="1" x14ac:dyDescent="0.2">
      <c r="B1" s="3"/>
      <c r="F1" s="134"/>
      <c r="G1" s="122"/>
      <c r="H1" s="12" t="s">
        <v>110</v>
      </c>
    </row>
    <row r="2" spans="1:8" s="2" customFormat="1" ht="9.9499999999999993" customHeight="1" x14ac:dyDescent="0.2">
      <c r="B2" s="3"/>
      <c r="F2" s="135"/>
      <c r="G2" s="122"/>
      <c r="H2" s="19"/>
    </row>
    <row r="3" spans="1:8" s="2" customFormat="1" ht="9.9499999999999993" customHeight="1" x14ac:dyDescent="0.2">
      <c r="A3" s="4"/>
      <c r="B3" s="5"/>
      <c r="C3" s="4"/>
      <c r="D3" s="4"/>
      <c r="F3" s="134"/>
      <c r="G3" s="17"/>
      <c r="H3" s="19"/>
    </row>
    <row r="4" spans="1:8" s="2" customFormat="1" ht="9.9499999999999993" customHeight="1" x14ac:dyDescent="0.2">
      <c r="A4" s="4"/>
      <c r="B4" s="5"/>
      <c r="C4" s="4"/>
      <c r="D4" s="4"/>
      <c r="F4" s="192"/>
      <c r="G4" s="192"/>
    </row>
    <row r="5" spans="1:8" s="2" customFormat="1" ht="16.5" customHeight="1" x14ac:dyDescent="0.2">
      <c r="A5" s="4"/>
      <c r="B5" s="5"/>
      <c r="D5" s="4"/>
      <c r="F5" s="135"/>
      <c r="G5" s="17"/>
      <c r="H5" s="19" t="s">
        <v>19</v>
      </c>
    </row>
    <row r="6" spans="1:8" s="2" customFormat="1" ht="16.5" customHeight="1" x14ac:dyDescent="0.2">
      <c r="A6" s="4"/>
      <c r="B6" s="5"/>
      <c r="D6" s="4"/>
      <c r="F6" s="136"/>
      <c r="G6" s="17"/>
    </row>
    <row r="7" spans="1:8" s="2" customFormat="1" ht="16.5" customHeight="1" x14ac:dyDescent="0.2">
      <c r="A7" s="4"/>
      <c r="B7" s="5"/>
      <c r="D7" s="4"/>
      <c r="F7" s="136"/>
      <c r="G7" s="17"/>
    </row>
    <row r="8" spans="1:8" s="2" customFormat="1" ht="33" x14ac:dyDescent="0.45">
      <c r="A8" s="11" t="s">
        <v>89</v>
      </c>
      <c r="B8" s="71"/>
      <c r="C8" s="1"/>
      <c r="D8" s="1"/>
      <c r="E8" s="72"/>
      <c r="F8" s="134"/>
      <c r="G8" s="17"/>
    </row>
    <row r="9" spans="1:8" s="6" customFormat="1" ht="16.5" customHeight="1" x14ac:dyDescent="0.2">
      <c r="B9" s="7"/>
      <c r="E9" s="76"/>
      <c r="F9" s="137"/>
      <c r="G9" s="77"/>
      <c r="H9" s="77"/>
    </row>
    <row r="10" spans="1:8" s="10" customFormat="1" ht="20.100000000000001" customHeight="1" x14ac:dyDescent="0.2">
      <c r="A10" s="8"/>
      <c r="B10" s="8"/>
      <c r="C10" s="8"/>
      <c r="D10" s="8"/>
      <c r="E10" s="8"/>
      <c r="F10" s="138"/>
      <c r="G10" s="9"/>
      <c r="H10" s="9"/>
    </row>
    <row r="11" spans="1:8" s="10" customFormat="1" ht="13.5" customHeight="1" x14ac:dyDescent="0.2">
      <c r="A11" s="13"/>
      <c r="B11" s="13" t="s">
        <v>4</v>
      </c>
      <c r="C11" s="13" t="s">
        <v>90</v>
      </c>
      <c r="D11" s="13" t="s">
        <v>90</v>
      </c>
      <c r="E11" s="13"/>
      <c r="F11" s="139" t="s">
        <v>12</v>
      </c>
      <c r="G11" s="15" t="s">
        <v>10</v>
      </c>
      <c r="H11" s="15"/>
    </row>
    <row r="12" spans="1:8" s="10" customFormat="1" ht="13.5" customHeight="1" x14ac:dyDescent="0.2">
      <c r="A12" s="13" t="s">
        <v>14</v>
      </c>
      <c r="B12" s="13" t="s">
        <v>5</v>
      </c>
      <c r="C12" s="13" t="s">
        <v>91</v>
      </c>
      <c r="D12" s="13" t="s">
        <v>22</v>
      </c>
      <c r="E12" s="13" t="s">
        <v>1</v>
      </c>
      <c r="F12" s="139" t="s">
        <v>13</v>
      </c>
      <c r="G12" s="15" t="s">
        <v>11</v>
      </c>
      <c r="H12" s="15" t="s">
        <v>6</v>
      </c>
    </row>
    <row r="13" spans="1:8" s="10" customFormat="1" ht="7.5" customHeight="1" x14ac:dyDescent="0.2">
      <c r="A13" s="165"/>
      <c r="B13" s="165"/>
      <c r="C13" s="165"/>
      <c r="D13" s="165"/>
      <c r="E13" s="165"/>
      <c r="F13" s="187"/>
      <c r="G13" s="169"/>
      <c r="H13" s="169"/>
    </row>
    <row r="14" spans="1:8" s="27" customFormat="1" ht="16.899999999999999" customHeight="1" x14ac:dyDescent="0.2">
      <c r="A14" s="166" t="s">
        <v>47</v>
      </c>
      <c r="B14" s="191">
        <v>3</v>
      </c>
      <c r="C14" s="167">
        <v>780</v>
      </c>
      <c r="D14" s="167">
        <v>780</v>
      </c>
      <c r="E14" s="167" t="s">
        <v>31</v>
      </c>
      <c r="F14" s="188">
        <v>900005</v>
      </c>
      <c r="G14" s="189" t="s">
        <v>103</v>
      </c>
      <c r="H14" s="186"/>
    </row>
    <row r="15" spans="1:8" s="27" customFormat="1" ht="16.899999999999999" customHeight="1" x14ac:dyDescent="0.2">
      <c r="A15" s="166" t="s">
        <v>48</v>
      </c>
      <c r="B15" s="191">
        <v>5</v>
      </c>
      <c r="C15" s="167">
        <v>780</v>
      </c>
      <c r="D15" s="167">
        <v>780</v>
      </c>
      <c r="E15" s="167" t="s">
        <v>31</v>
      </c>
      <c r="F15" s="188">
        <v>900006</v>
      </c>
      <c r="G15" s="189" t="s">
        <v>103</v>
      </c>
      <c r="H15" s="186"/>
    </row>
    <row r="16" spans="1:8" s="27" customFormat="1" ht="16.899999999999999" customHeight="1" x14ac:dyDescent="0.2">
      <c r="A16" s="166" t="s">
        <v>32</v>
      </c>
      <c r="B16" s="191">
        <v>6</v>
      </c>
      <c r="C16" s="167">
        <v>250</v>
      </c>
      <c r="D16" s="167">
        <v>320</v>
      </c>
      <c r="E16" s="167" t="s">
        <v>25</v>
      </c>
      <c r="F16" s="188">
        <v>38939</v>
      </c>
      <c r="G16" s="190">
        <v>2003.6</v>
      </c>
      <c r="H16" s="186"/>
    </row>
    <row r="17" spans="1:8" s="27" customFormat="1" ht="16.899999999999999" customHeight="1" x14ac:dyDescent="0.2">
      <c r="A17" s="166" t="s">
        <v>33</v>
      </c>
      <c r="B17" s="191">
        <v>8</v>
      </c>
      <c r="C17" s="167">
        <v>250</v>
      </c>
      <c r="D17" s="167">
        <v>320</v>
      </c>
      <c r="E17" s="167" t="s">
        <v>25</v>
      </c>
      <c r="F17" s="188">
        <v>38940</v>
      </c>
      <c r="G17" s="190">
        <v>2362</v>
      </c>
      <c r="H17" s="186"/>
    </row>
    <row r="18" spans="1:8" s="27" customFormat="1" ht="16.899999999999999" customHeight="1" x14ac:dyDescent="0.2">
      <c r="A18" s="166" t="s">
        <v>38</v>
      </c>
      <c r="B18" s="191">
        <v>10</v>
      </c>
      <c r="C18" s="167">
        <v>780</v>
      </c>
      <c r="D18" s="167">
        <v>780</v>
      </c>
      <c r="E18" s="167" t="s">
        <v>31</v>
      </c>
      <c r="F18" s="188">
        <v>900007</v>
      </c>
      <c r="G18" s="189" t="s">
        <v>103</v>
      </c>
      <c r="H18" s="186"/>
    </row>
    <row r="19" spans="1:8" s="27" customFormat="1" ht="16.899999999999999" customHeight="1" x14ac:dyDescent="0.2">
      <c r="A19" s="166" t="s">
        <v>34</v>
      </c>
      <c r="B19" s="191">
        <v>10</v>
      </c>
      <c r="C19" s="167">
        <v>250</v>
      </c>
      <c r="D19" s="167">
        <v>320</v>
      </c>
      <c r="E19" s="167" t="s">
        <v>25</v>
      </c>
      <c r="F19" s="188">
        <v>38941</v>
      </c>
      <c r="G19" s="190">
        <v>3134.3</v>
      </c>
      <c r="H19" s="186"/>
    </row>
    <row r="20" spans="1:8" s="27" customFormat="1" ht="16.899999999999999" customHeight="1" x14ac:dyDescent="0.2">
      <c r="A20" s="166" t="s">
        <v>35</v>
      </c>
      <c r="B20" s="191">
        <v>12</v>
      </c>
      <c r="C20" s="167">
        <v>250</v>
      </c>
      <c r="D20" s="167">
        <v>320</v>
      </c>
      <c r="E20" s="167" t="s">
        <v>25</v>
      </c>
      <c r="F20" s="188">
        <v>38942</v>
      </c>
      <c r="G20" s="190">
        <v>3354.2</v>
      </c>
      <c r="H20" s="186"/>
    </row>
    <row r="21" spans="1:8" s="27" customFormat="1" ht="16.899999999999999" customHeight="1" x14ac:dyDescent="0.2">
      <c r="A21" s="166" t="s">
        <v>39</v>
      </c>
      <c r="B21" s="191">
        <v>15</v>
      </c>
      <c r="C21" s="167">
        <v>780</v>
      </c>
      <c r="D21" s="167">
        <v>780</v>
      </c>
      <c r="E21" s="167" t="s">
        <v>31</v>
      </c>
      <c r="F21" s="188">
        <v>900008</v>
      </c>
      <c r="G21" s="189" t="s">
        <v>103</v>
      </c>
      <c r="H21" s="186"/>
    </row>
    <row r="22" spans="1:8" s="27" customFormat="1" ht="16.899999999999999" customHeight="1" x14ac:dyDescent="0.2">
      <c r="A22" s="166" t="s">
        <v>36</v>
      </c>
      <c r="B22" s="191">
        <v>16</v>
      </c>
      <c r="C22" s="167">
        <v>250</v>
      </c>
      <c r="D22" s="167">
        <v>320</v>
      </c>
      <c r="E22" s="167" t="s">
        <v>25</v>
      </c>
      <c r="F22" s="188">
        <v>38943</v>
      </c>
      <c r="G22" s="190">
        <v>4683.3999999999996</v>
      </c>
      <c r="H22" s="186"/>
    </row>
    <row r="23" spans="1:8" s="27" customFormat="1" ht="16.899999999999999" customHeight="1" x14ac:dyDescent="0.2">
      <c r="A23" s="166" t="s">
        <v>40</v>
      </c>
      <c r="B23" s="191">
        <v>20</v>
      </c>
      <c r="C23" s="167">
        <v>780</v>
      </c>
      <c r="D23" s="167">
        <v>780</v>
      </c>
      <c r="E23" s="167" t="s">
        <v>31</v>
      </c>
      <c r="F23" s="188">
        <v>900009</v>
      </c>
      <c r="G23" s="189" t="s">
        <v>103</v>
      </c>
      <c r="H23" s="186"/>
    </row>
    <row r="24" spans="1:8" s="27" customFormat="1" ht="16.899999999999999" customHeight="1" x14ac:dyDescent="0.2">
      <c r="A24" s="166" t="s">
        <v>37</v>
      </c>
      <c r="B24" s="191">
        <v>20</v>
      </c>
      <c r="C24" s="167">
        <v>250</v>
      </c>
      <c r="D24" s="167">
        <v>320</v>
      </c>
      <c r="E24" s="167" t="s">
        <v>25</v>
      </c>
      <c r="F24" s="188">
        <v>38944</v>
      </c>
      <c r="G24" s="190">
        <v>5949.3</v>
      </c>
      <c r="H24" s="186"/>
    </row>
    <row r="25" spans="1:8" s="27" customFormat="1" ht="16.899999999999999" customHeight="1" x14ac:dyDescent="0.2">
      <c r="A25" s="166" t="s">
        <v>41</v>
      </c>
      <c r="B25" s="191">
        <v>25</v>
      </c>
      <c r="C25" s="167">
        <v>780</v>
      </c>
      <c r="D25" s="167">
        <v>780</v>
      </c>
      <c r="E25" s="167" t="s">
        <v>31</v>
      </c>
      <c r="F25" s="188">
        <v>900010</v>
      </c>
      <c r="G25" s="189" t="s">
        <v>103</v>
      </c>
      <c r="H25" s="186"/>
    </row>
    <row r="26" spans="1:8" s="27" customFormat="1" ht="16.899999999999999" customHeight="1" x14ac:dyDescent="0.2">
      <c r="A26" s="166" t="s">
        <v>42</v>
      </c>
      <c r="B26" s="191">
        <v>30</v>
      </c>
      <c r="C26" s="167">
        <v>780</v>
      </c>
      <c r="D26" s="167">
        <v>780</v>
      </c>
      <c r="E26" s="167" t="s">
        <v>31</v>
      </c>
      <c r="F26" s="188">
        <v>900011</v>
      </c>
      <c r="G26" s="189" t="s">
        <v>103</v>
      </c>
      <c r="H26" s="186"/>
    </row>
    <row r="27" spans="1:8" s="27" customFormat="1" ht="16.899999999999999" customHeight="1" x14ac:dyDescent="0.2">
      <c r="A27" s="166" t="s">
        <v>43</v>
      </c>
      <c r="B27" s="191">
        <v>40</v>
      </c>
      <c r="C27" s="167">
        <v>780</v>
      </c>
      <c r="D27" s="167">
        <v>780</v>
      </c>
      <c r="E27" s="167" t="s">
        <v>31</v>
      </c>
      <c r="F27" s="188">
        <v>900012</v>
      </c>
      <c r="G27" s="189" t="s">
        <v>103</v>
      </c>
      <c r="H27" s="186"/>
    </row>
    <row r="28" spans="1:8" s="27" customFormat="1" ht="16.899999999999999" customHeight="1" x14ac:dyDescent="0.2">
      <c r="A28" s="166" t="s">
        <v>44</v>
      </c>
      <c r="B28" s="191">
        <v>50</v>
      </c>
      <c r="C28" s="167">
        <v>780</v>
      </c>
      <c r="D28" s="167">
        <v>780</v>
      </c>
      <c r="E28" s="167" t="s">
        <v>31</v>
      </c>
      <c r="F28" s="188">
        <v>900013</v>
      </c>
      <c r="G28" s="189" t="s">
        <v>103</v>
      </c>
      <c r="H28" s="186"/>
    </row>
    <row r="29" spans="1:8" s="27" customFormat="1" ht="16.899999999999999" customHeight="1" x14ac:dyDescent="0.2">
      <c r="A29" s="166" t="s">
        <v>45</v>
      </c>
      <c r="B29" s="191">
        <v>60</v>
      </c>
      <c r="C29" s="167">
        <v>780</v>
      </c>
      <c r="D29" s="167">
        <v>780</v>
      </c>
      <c r="E29" s="167" t="s">
        <v>31</v>
      </c>
      <c r="F29" s="188">
        <v>900014</v>
      </c>
      <c r="G29" s="189" t="s">
        <v>103</v>
      </c>
      <c r="H29" s="186"/>
    </row>
    <row r="30" spans="1:8" s="27" customFormat="1" ht="16.899999999999999" customHeight="1" x14ac:dyDescent="0.2">
      <c r="A30" s="166" t="s">
        <v>46</v>
      </c>
      <c r="B30" s="191">
        <v>70</v>
      </c>
      <c r="C30" s="167">
        <v>780</v>
      </c>
      <c r="D30" s="167">
        <v>780</v>
      </c>
      <c r="E30" s="167" t="s">
        <v>31</v>
      </c>
      <c r="F30" s="188">
        <v>900015</v>
      </c>
      <c r="G30" s="189" t="s">
        <v>103</v>
      </c>
      <c r="H30" s="186"/>
    </row>
    <row r="31" spans="1:8" s="27" customFormat="1" x14ac:dyDescent="0.2">
      <c r="A31" s="33"/>
      <c r="B31" s="34"/>
      <c r="C31" s="34"/>
      <c r="D31" s="34"/>
      <c r="E31" s="34"/>
      <c r="F31" s="140"/>
      <c r="G31" s="36"/>
    </row>
    <row r="32" spans="1:8" s="27" customFormat="1" x14ac:dyDescent="0.2">
      <c r="A32" s="33"/>
      <c r="B32" s="34"/>
      <c r="C32" s="34"/>
      <c r="D32" s="34"/>
      <c r="E32" s="34"/>
      <c r="F32" s="140"/>
      <c r="G32" s="36"/>
    </row>
    <row r="33" spans="1:8" s="27" customFormat="1" x14ac:dyDescent="0.2">
      <c r="A33" s="33"/>
      <c r="B33" s="34"/>
      <c r="C33" s="34"/>
      <c r="D33" s="34"/>
      <c r="E33" s="34"/>
      <c r="F33" s="140"/>
      <c r="G33" s="36"/>
    </row>
    <row r="34" spans="1:8" s="27" customFormat="1" ht="24" customHeight="1" x14ac:dyDescent="0.2">
      <c r="A34" s="18" t="s">
        <v>92</v>
      </c>
      <c r="B34" s="40"/>
      <c r="C34" s="40"/>
      <c r="D34" s="41"/>
      <c r="E34" s="40"/>
      <c r="F34" s="141"/>
      <c r="G34" s="120"/>
      <c r="H34" s="86"/>
    </row>
    <row r="35" spans="1:8" s="78" customFormat="1" ht="12.75" customHeight="1" x14ac:dyDescent="0.2">
      <c r="A35" s="87"/>
      <c r="B35" s="88"/>
      <c r="C35" s="88"/>
      <c r="D35" s="89"/>
      <c r="E35" s="88"/>
      <c r="F35" s="142"/>
      <c r="G35" s="132"/>
      <c r="H35" s="92"/>
    </row>
    <row r="36" spans="1:8" s="78" customFormat="1" ht="11.25" x14ac:dyDescent="0.2">
      <c r="A36" s="108" t="s">
        <v>93</v>
      </c>
      <c r="B36" s="107"/>
      <c r="C36" s="79"/>
      <c r="D36" s="109"/>
      <c r="E36" s="79"/>
      <c r="F36" s="143"/>
      <c r="G36" s="110"/>
      <c r="H36" s="111"/>
    </row>
    <row r="37" spans="1:8" s="78" customFormat="1" ht="11.25" x14ac:dyDescent="0.2">
      <c r="A37" s="98"/>
      <c r="B37" s="99"/>
      <c r="C37" s="106"/>
      <c r="D37" s="104"/>
      <c r="E37" s="99"/>
      <c r="F37" s="144"/>
      <c r="G37" s="101"/>
      <c r="H37" s="102"/>
    </row>
    <row r="38" spans="1:8" s="27" customFormat="1" x14ac:dyDescent="0.2">
      <c r="A38" s="33"/>
      <c r="B38" s="34"/>
      <c r="C38" s="34"/>
      <c r="D38" s="34"/>
      <c r="E38" s="34"/>
      <c r="F38" s="140"/>
      <c r="G38" s="36"/>
    </row>
    <row r="39" spans="1:8" s="27" customFormat="1" x14ac:dyDescent="0.2">
      <c r="A39" s="33"/>
      <c r="B39" s="34"/>
      <c r="C39" s="34"/>
      <c r="D39" s="34"/>
      <c r="E39" s="34"/>
      <c r="F39" s="140"/>
      <c r="G39" s="36"/>
    </row>
    <row r="40" spans="1:8" s="27" customFormat="1" x14ac:dyDescent="0.2">
      <c r="A40" s="33"/>
      <c r="B40" s="34"/>
      <c r="C40" s="34"/>
      <c r="D40" s="34"/>
      <c r="E40" s="34"/>
      <c r="F40" s="140"/>
      <c r="G40" s="36"/>
    </row>
    <row r="41" spans="1:8" s="27" customFormat="1" x14ac:dyDescent="0.2">
      <c r="A41" s="33"/>
      <c r="B41" s="34"/>
      <c r="C41" s="34"/>
      <c r="D41" s="34"/>
      <c r="E41" s="34"/>
      <c r="F41" s="140"/>
      <c r="G41" s="36"/>
    </row>
    <row r="42" spans="1:8" s="27" customFormat="1" x14ac:dyDescent="0.2">
      <c r="A42" s="33"/>
      <c r="B42" s="34"/>
      <c r="C42" s="34"/>
      <c r="D42" s="34"/>
      <c r="E42" s="34"/>
      <c r="F42" s="140"/>
      <c r="G42" s="36"/>
    </row>
    <row r="43" spans="1:8" s="27" customFormat="1" x14ac:dyDescent="0.2">
      <c r="A43" s="33"/>
      <c r="B43" s="34"/>
      <c r="C43" s="34"/>
      <c r="D43" s="34"/>
      <c r="E43" s="34"/>
      <c r="F43" s="140"/>
      <c r="G43" s="36"/>
    </row>
    <row r="44" spans="1:8" s="27" customFormat="1" x14ac:dyDescent="0.2">
      <c r="A44" s="33"/>
      <c r="B44" s="34"/>
      <c r="C44" s="34"/>
      <c r="D44" s="34"/>
      <c r="E44" s="34"/>
      <c r="F44" s="140"/>
      <c r="G44" s="36"/>
    </row>
    <row r="45" spans="1:8" s="27" customFormat="1" x14ac:dyDescent="0.2">
      <c r="A45" s="33"/>
      <c r="B45" s="34"/>
      <c r="C45" s="34"/>
      <c r="D45" s="34"/>
      <c r="E45" s="34"/>
      <c r="F45" s="140"/>
      <c r="G45" s="36"/>
    </row>
    <row r="46" spans="1:8" s="27" customFormat="1" x14ac:dyDescent="0.2">
      <c r="A46" s="33"/>
      <c r="B46" s="34"/>
      <c r="C46" s="34"/>
      <c r="D46" s="34"/>
      <c r="E46" s="34"/>
      <c r="F46" s="140"/>
      <c r="G46" s="36"/>
    </row>
    <row r="47" spans="1:8" s="27" customFormat="1" x14ac:dyDescent="0.2">
      <c r="A47" s="33"/>
      <c r="B47" s="34"/>
      <c r="C47" s="34"/>
      <c r="D47" s="34"/>
      <c r="E47" s="34"/>
      <c r="F47" s="140"/>
      <c r="G47" s="36"/>
    </row>
    <row r="48" spans="1:8" s="27" customFormat="1" x14ac:dyDescent="0.2">
      <c r="A48" s="33"/>
      <c r="B48" s="34"/>
      <c r="C48" s="34"/>
      <c r="D48" s="34"/>
      <c r="E48" s="34"/>
      <c r="F48" s="140"/>
      <c r="G48" s="36"/>
    </row>
    <row r="49" spans="1:8" s="27" customFormat="1" x14ac:dyDescent="0.2">
      <c r="A49" s="33"/>
      <c r="B49" s="34"/>
      <c r="C49" s="34"/>
      <c r="D49" s="34"/>
      <c r="E49" s="34"/>
      <c r="F49" s="140"/>
      <c r="G49" s="36"/>
    </row>
    <row r="50" spans="1:8" s="27" customFormat="1" x14ac:dyDescent="0.2">
      <c r="A50" s="33"/>
      <c r="B50" s="34"/>
      <c r="C50" s="34"/>
      <c r="D50" s="34"/>
      <c r="E50" s="34"/>
      <c r="F50" s="135"/>
      <c r="G50" s="133"/>
    </row>
    <row r="51" spans="1:8" s="27" customFormat="1" x14ac:dyDescent="0.2">
      <c r="A51" s="33"/>
      <c r="B51" s="34"/>
      <c r="C51" s="34"/>
      <c r="D51" s="34"/>
      <c r="E51" s="34"/>
      <c r="F51" s="140"/>
      <c r="G51" s="133"/>
    </row>
    <row r="52" spans="1:8" s="27" customFormat="1" x14ac:dyDescent="0.2">
      <c r="A52" s="33"/>
      <c r="B52" s="34"/>
      <c r="C52" s="34"/>
      <c r="D52" s="34"/>
      <c r="E52" s="34"/>
      <c r="F52" s="140"/>
      <c r="G52" s="36"/>
    </row>
    <row r="53" spans="1:8" s="27" customFormat="1" x14ac:dyDescent="0.2">
      <c r="A53" s="33"/>
      <c r="B53" s="34"/>
      <c r="C53" s="34"/>
      <c r="D53" s="34"/>
      <c r="E53" s="34"/>
      <c r="F53" s="140"/>
      <c r="G53" s="36"/>
    </row>
    <row r="54" spans="1:8" x14ac:dyDescent="0.2">
      <c r="A54" s="37"/>
      <c r="B54" s="38"/>
      <c r="C54" s="37"/>
      <c r="D54" s="37"/>
      <c r="E54" s="37"/>
      <c r="F54" s="145"/>
      <c r="G54" s="26"/>
    </row>
    <row r="55" spans="1:8" s="20" customFormat="1" x14ac:dyDescent="0.2">
      <c r="A55" s="24"/>
      <c r="B55" s="25"/>
      <c r="C55" s="24"/>
      <c r="D55" s="24"/>
      <c r="E55" s="24"/>
      <c r="F55" s="145"/>
      <c r="G55" s="26"/>
    </row>
    <row r="56" spans="1:8" s="20" customFormat="1" x14ac:dyDescent="0.2">
      <c r="A56" s="22"/>
      <c r="F56" s="146"/>
      <c r="G56" s="23"/>
    </row>
    <row r="57" spans="1:8" s="20" customFormat="1" x14ac:dyDescent="0.2">
      <c r="A57" s="22"/>
      <c r="F57" s="146"/>
      <c r="G57" s="23"/>
    </row>
    <row r="58" spans="1:8" s="20" customFormat="1" x14ac:dyDescent="0.2">
      <c r="A58" s="22"/>
      <c r="F58" s="146"/>
      <c r="G58" s="23"/>
    </row>
    <row r="59" spans="1:8" s="20" customFormat="1" x14ac:dyDescent="0.2">
      <c r="A59" s="22"/>
      <c r="F59" s="146"/>
      <c r="G59" s="23"/>
    </row>
    <row r="60" spans="1:8" s="20" customFormat="1" x14ac:dyDescent="0.2">
      <c r="B60" s="21"/>
      <c r="F60" s="146"/>
      <c r="G60" s="23"/>
    </row>
    <row r="61" spans="1:8" s="20" customFormat="1" ht="24" customHeight="1" x14ac:dyDescent="0.2">
      <c r="A61" s="18" t="s">
        <v>15</v>
      </c>
      <c r="B61" s="40"/>
      <c r="C61" s="40"/>
      <c r="D61" s="41"/>
      <c r="E61" s="40"/>
      <c r="F61" s="147"/>
      <c r="G61" s="128"/>
      <c r="H61" s="74"/>
    </row>
    <row r="62" spans="1:8" x14ac:dyDescent="0.2">
      <c r="A62" s="42" t="s">
        <v>111</v>
      </c>
      <c r="B62" s="43"/>
      <c r="C62" s="44"/>
      <c r="D62" s="43"/>
      <c r="E62" s="45"/>
      <c r="F62" s="148"/>
      <c r="G62" s="26"/>
      <c r="H62" s="46"/>
    </row>
    <row r="63" spans="1:8" x14ac:dyDescent="0.2">
      <c r="A63" s="47" t="s">
        <v>18</v>
      </c>
      <c r="B63" s="48"/>
      <c r="C63" s="49" t="s">
        <v>16</v>
      </c>
      <c r="D63" s="48" t="s">
        <v>104</v>
      </c>
      <c r="E63" s="50"/>
      <c r="F63" s="149"/>
      <c r="G63" s="52"/>
      <c r="H63" s="53"/>
    </row>
    <row r="64" spans="1:8" x14ac:dyDescent="0.2">
      <c r="A64" s="54" t="s">
        <v>2</v>
      </c>
      <c r="B64" s="55"/>
      <c r="C64" s="56" t="s">
        <v>17</v>
      </c>
      <c r="D64" s="55" t="s">
        <v>105</v>
      </c>
      <c r="E64" s="57"/>
      <c r="F64" s="148"/>
      <c r="G64" s="26"/>
      <c r="H64" s="46"/>
    </row>
    <row r="65" spans="1:8" x14ac:dyDescent="0.2">
      <c r="A65" s="47" t="s">
        <v>0</v>
      </c>
      <c r="B65" s="48"/>
      <c r="C65" s="58"/>
      <c r="D65" s="48"/>
      <c r="E65" s="59"/>
      <c r="F65" s="150"/>
      <c r="G65" s="52"/>
      <c r="H65" s="53"/>
    </row>
    <row r="66" spans="1:8" x14ac:dyDescent="0.2">
      <c r="A66" s="54"/>
      <c r="B66" s="55"/>
      <c r="C66" s="60" t="s">
        <v>9</v>
      </c>
      <c r="D66" s="55" t="s">
        <v>3</v>
      </c>
      <c r="E66" s="37"/>
      <c r="F66" s="135"/>
      <c r="G66" s="26"/>
      <c r="H66" s="46"/>
    </row>
    <row r="67" spans="1:8" x14ac:dyDescent="0.2">
      <c r="A67" s="61"/>
      <c r="B67" s="62"/>
      <c r="C67" s="58" t="s">
        <v>8</v>
      </c>
      <c r="D67" s="116" t="s">
        <v>109</v>
      </c>
      <c r="E67" s="59"/>
      <c r="F67" s="149"/>
      <c r="G67" s="52"/>
      <c r="H67" s="53"/>
    </row>
    <row r="68" spans="1:8" x14ac:dyDescent="0.2">
      <c r="A68" s="63"/>
      <c r="B68" s="64"/>
      <c r="C68" s="65" t="s">
        <v>7</v>
      </c>
      <c r="D68" s="115" t="s">
        <v>107</v>
      </c>
      <c r="E68" s="66"/>
      <c r="F68" s="151"/>
      <c r="G68" s="68"/>
      <c r="H68" s="69"/>
    </row>
  </sheetData>
  <autoFilter ref="A13:H30" xr:uid="{00000000-0009-0000-0000-000001000000}"/>
  <mergeCells count="1">
    <mergeCell ref="F4:G4"/>
  </mergeCells>
  <phoneticPr fontId="0" type="noConversion"/>
  <pageMargins left="0.39370078740157483" right="0.39370078740157483" top="0.39370078740157483" bottom="0.51181102362204722" header="0.19685039370078741" footer="0.27559055118110237"/>
  <pageSetup paperSize="9" scale="79" fitToHeight="0" orientation="portrait" r:id="rId1"/>
  <headerFooter alignWithMargins="0">
    <oddFooter>&amp;L&amp;"Arial CE,Tučné"&amp;8Trelleborg Bohemia, a.s. - &amp;F / &amp;A.&amp;"Arial CE,Obyčejné" Další materiály můžeme nabídnout na základě poptávky.
Ceny jsou uvedeny bez DPH a rozumí se EXW Náchod (INCOTERMS 2000). Změna cen vyhrazena.&amp;R&amp;8Stránka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64"/>
  <sheetViews>
    <sheetView showGridLines="0" workbookViewId="0">
      <pane ySplit="13" topLeftCell="A14" activePane="bottomLeft" state="frozen"/>
      <selection pane="bottomLeft" activeCell="C42" sqref="C42"/>
    </sheetView>
  </sheetViews>
  <sheetFormatPr defaultColWidth="11.140625" defaultRowHeight="12.75" x14ac:dyDescent="0.2"/>
  <cols>
    <col min="1" max="1" width="39.7109375" style="39" customWidth="1"/>
    <col min="2" max="4" width="11.7109375" style="39" customWidth="1"/>
    <col min="5" max="5" width="11.7109375" style="146" customWidth="1"/>
    <col min="6" max="6" width="11.7109375" style="23" customWidth="1"/>
    <col min="7" max="7" width="11.7109375" style="39" customWidth="1"/>
    <col min="8" max="16384" width="11.140625" style="39"/>
  </cols>
  <sheetData>
    <row r="1" spans="1:7" s="2" customFormat="1" ht="15" customHeight="1" x14ac:dyDescent="0.2">
      <c r="E1" s="134"/>
      <c r="F1" s="122"/>
      <c r="G1" s="12" t="s">
        <v>110</v>
      </c>
    </row>
    <row r="2" spans="1:7" s="2" customFormat="1" ht="9.9499999999999993" customHeight="1" x14ac:dyDescent="0.2">
      <c r="E2" s="135"/>
      <c r="F2" s="122"/>
      <c r="G2" s="19"/>
    </row>
    <row r="3" spans="1:7" s="2" customFormat="1" ht="9.9499999999999993" customHeight="1" x14ac:dyDescent="0.2">
      <c r="A3" s="4"/>
      <c r="B3" s="4"/>
      <c r="C3" s="4"/>
      <c r="E3" s="134"/>
      <c r="F3" s="17"/>
      <c r="G3" s="19"/>
    </row>
    <row r="4" spans="1:7" s="2" customFormat="1" ht="9.9499999999999993" customHeight="1" x14ac:dyDescent="0.2">
      <c r="A4" s="4"/>
      <c r="B4" s="4"/>
      <c r="C4" s="4"/>
      <c r="E4" s="192"/>
      <c r="F4" s="192"/>
    </row>
    <row r="5" spans="1:7" s="2" customFormat="1" ht="16.5" customHeight="1" x14ac:dyDescent="0.2">
      <c r="A5" s="4"/>
      <c r="C5" s="4"/>
      <c r="E5" s="135"/>
      <c r="F5" s="17"/>
      <c r="G5" s="19" t="s">
        <v>19</v>
      </c>
    </row>
    <row r="6" spans="1:7" s="2" customFormat="1" ht="16.5" customHeight="1" x14ac:dyDescent="0.2">
      <c r="A6" s="4"/>
      <c r="C6" s="4"/>
      <c r="E6" s="136"/>
      <c r="F6" s="17"/>
    </row>
    <row r="7" spans="1:7" s="2" customFormat="1" ht="16.5" customHeight="1" x14ac:dyDescent="0.2">
      <c r="A7" s="4"/>
      <c r="C7" s="4"/>
      <c r="E7" s="136"/>
      <c r="F7" s="17"/>
    </row>
    <row r="8" spans="1:7" s="2" customFormat="1" ht="33" x14ac:dyDescent="0.45">
      <c r="A8" s="11" t="s">
        <v>94</v>
      </c>
      <c r="B8" s="1"/>
      <c r="C8" s="1"/>
      <c r="D8" s="72"/>
      <c r="E8" s="134"/>
      <c r="F8" s="17"/>
    </row>
    <row r="9" spans="1:7" s="6" customFormat="1" ht="16.5" customHeight="1" x14ac:dyDescent="0.2">
      <c r="D9" s="76"/>
      <c r="E9" s="137"/>
      <c r="F9" s="77"/>
      <c r="G9" s="77"/>
    </row>
    <row r="10" spans="1:7" s="10" customFormat="1" ht="20.100000000000001" customHeight="1" x14ac:dyDescent="0.2">
      <c r="A10" s="8"/>
      <c r="B10" s="8"/>
      <c r="C10" s="8"/>
      <c r="D10" s="8"/>
      <c r="E10" s="138"/>
      <c r="F10" s="9"/>
      <c r="G10" s="9"/>
    </row>
    <row r="11" spans="1:7" s="10" customFormat="1" ht="13.5" customHeight="1" x14ac:dyDescent="0.2">
      <c r="A11" s="13"/>
      <c r="B11" s="13" t="s">
        <v>4</v>
      </c>
      <c r="C11" s="13" t="s">
        <v>21</v>
      </c>
      <c r="D11" s="13" t="s">
        <v>102</v>
      </c>
      <c r="E11" s="139" t="s">
        <v>12</v>
      </c>
      <c r="F11" s="15" t="s">
        <v>10</v>
      </c>
      <c r="G11" s="15"/>
    </row>
    <row r="12" spans="1:7" s="10" customFormat="1" ht="13.5" customHeight="1" x14ac:dyDescent="0.2">
      <c r="A12" s="13" t="s">
        <v>14</v>
      </c>
      <c r="B12" s="13" t="s">
        <v>5</v>
      </c>
      <c r="C12" s="13" t="s">
        <v>22</v>
      </c>
      <c r="D12" s="13" t="s">
        <v>100</v>
      </c>
      <c r="E12" s="139" t="s">
        <v>13</v>
      </c>
      <c r="F12" s="15" t="s">
        <v>11</v>
      </c>
      <c r="G12" s="15" t="s">
        <v>6</v>
      </c>
    </row>
    <row r="13" spans="1:7" s="10" customFormat="1" ht="7.5" customHeight="1" x14ac:dyDescent="0.2">
      <c r="A13" s="165"/>
      <c r="B13" s="165"/>
      <c r="C13" s="165"/>
      <c r="D13" s="165"/>
      <c r="E13" s="187"/>
      <c r="F13" s="169"/>
      <c r="G13" s="169"/>
    </row>
    <row r="14" spans="1:7" s="27" customFormat="1" ht="16.899999999999999" customHeight="1" x14ac:dyDescent="0.2">
      <c r="A14" s="166" t="s">
        <v>49</v>
      </c>
      <c r="B14" s="182">
        <v>3.5</v>
      </c>
      <c r="C14" s="167">
        <v>1230</v>
      </c>
      <c r="D14" s="167">
        <v>75</v>
      </c>
      <c r="E14" s="188">
        <v>570901</v>
      </c>
      <c r="F14" s="190">
        <v>1057</v>
      </c>
      <c r="G14" s="186"/>
    </row>
    <row r="15" spans="1:7" s="27" customFormat="1" ht="16.899999999999999" customHeight="1" x14ac:dyDescent="0.2">
      <c r="A15" s="166" t="s">
        <v>50</v>
      </c>
      <c r="B15" s="182">
        <v>3.5</v>
      </c>
      <c r="C15" s="167">
        <v>1230</v>
      </c>
      <c r="D15" s="167">
        <v>75</v>
      </c>
      <c r="E15" s="188">
        <v>570902</v>
      </c>
      <c r="F15" s="190">
        <v>1108.8</v>
      </c>
      <c r="G15" s="186"/>
    </row>
    <row r="16" spans="1:7" s="27" customFormat="1" ht="16.899999999999999" customHeight="1" x14ac:dyDescent="0.2">
      <c r="A16" s="166" t="s">
        <v>51</v>
      </c>
      <c r="B16" s="182">
        <v>3</v>
      </c>
      <c r="C16" s="167">
        <v>1230</v>
      </c>
      <c r="D16" s="167">
        <v>70</v>
      </c>
      <c r="E16" s="188">
        <v>570903</v>
      </c>
      <c r="F16" s="190">
        <v>588.4</v>
      </c>
      <c r="G16" s="186"/>
    </row>
    <row r="17" spans="1:6" s="27" customFormat="1" x14ac:dyDescent="0.2">
      <c r="A17" s="33"/>
      <c r="B17" s="34"/>
      <c r="C17" s="34"/>
      <c r="D17" s="34"/>
      <c r="E17" s="140"/>
      <c r="F17" s="36"/>
    </row>
    <row r="18" spans="1:6" s="27" customFormat="1" x14ac:dyDescent="0.2">
      <c r="A18" s="33"/>
      <c r="B18" s="34"/>
      <c r="C18" s="34"/>
      <c r="D18" s="34"/>
      <c r="E18" s="140"/>
      <c r="F18" s="36"/>
    </row>
    <row r="19" spans="1:6" s="27" customFormat="1" x14ac:dyDescent="0.2">
      <c r="A19" s="114" t="s">
        <v>101</v>
      </c>
      <c r="B19" s="34"/>
      <c r="C19" s="34"/>
      <c r="E19" s="164" t="s">
        <v>99</v>
      </c>
      <c r="F19" s="36"/>
    </row>
    <row r="20" spans="1:6" s="27" customFormat="1" x14ac:dyDescent="0.2">
      <c r="A20" s="33"/>
      <c r="B20" s="34"/>
      <c r="C20" s="34"/>
      <c r="D20" s="34"/>
      <c r="E20" s="140"/>
      <c r="F20" s="36"/>
    </row>
    <row r="21" spans="1:6" s="27" customFormat="1" x14ac:dyDescent="0.2">
      <c r="A21" s="33"/>
      <c r="B21" s="34"/>
      <c r="C21" s="34"/>
      <c r="D21" s="34"/>
      <c r="E21" s="140"/>
      <c r="F21" s="36"/>
    </row>
    <row r="22" spans="1:6" s="27" customFormat="1" x14ac:dyDescent="0.2">
      <c r="A22" s="33"/>
      <c r="B22" s="34"/>
      <c r="C22" s="34"/>
      <c r="D22" s="34"/>
      <c r="E22" s="140"/>
      <c r="F22" s="36"/>
    </row>
    <row r="23" spans="1:6" s="27" customFormat="1" x14ac:dyDescent="0.2">
      <c r="A23" s="33"/>
      <c r="B23" s="34"/>
      <c r="C23" s="34"/>
      <c r="D23" s="34"/>
      <c r="E23" s="140"/>
      <c r="F23" s="36"/>
    </row>
    <row r="24" spans="1:6" s="27" customFormat="1" x14ac:dyDescent="0.2">
      <c r="A24" s="33"/>
      <c r="B24" s="34"/>
      <c r="C24" s="34"/>
      <c r="D24" s="34"/>
      <c r="E24" s="140"/>
      <c r="F24" s="36"/>
    </row>
    <row r="25" spans="1:6" s="27" customFormat="1" x14ac:dyDescent="0.2">
      <c r="A25" s="33"/>
      <c r="B25" s="34"/>
      <c r="C25" s="34"/>
      <c r="D25" s="34"/>
      <c r="E25" s="140"/>
      <c r="F25" s="36"/>
    </row>
    <row r="26" spans="1:6" s="27" customFormat="1" x14ac:dyDescent="0.2">
      <c r="A26" s="33"/>
      <c r="B26" s="34"/>
      <c r="C26" s="34"/>
      <c r="D26" s="34"/>
      <c r="E26" s="140"/>
      <c r="F26" s="36"/>
    </row>
    <row r="27" spans="1:6" s="27" customFormat="1" x14ac:dyDescent="0.2">
      <c r="A27" s="33"/>
      <c r="B27" s="34"/>
      <c r="C27" s="34"/>
      <c r="D27" s="34"/>
      <c r="E27" s="140"/>
      <c r="F27" s="36"/>
    </row>
    <row r="28" spans="1:6" s="27" customFormat="1" x14ac:dyDescent="0.2">
      <c r="A28" s="33"/>
      <c r="B28" s="34"/>
      <c r="C28" s="34"/>
      <c r="D28" s="34"/>
      <c r="E28" s="140"/>
      <c r="F28" s="36"/>
    </row>
    <row r="29" spans="1:6" s="27" customFormat="1" x14ac:dyDescent="0.2">
      <c r="A29" s="33"/>
      <c r="B29" s="34"/>
      <c r="C29" s="34"/>
      <c r="D29" s="34"/>
      <c r="E29" s="140"/>
      <c r="F29" s="36"/>
    </row>
    <row r="30" spans="1:6" s="27" customFormat="1" x14ac:dyDescent="0.2">
      <c r="A30" s="33"/>
      <c r="B30" s="34"/>
      <c r="C30" s="34"/>
      <c r="D30" s="34"/>
      <c r="E30" s="140"/>
      <c r="F30" s="36"/>
    </row>
    <row r="31" spans="1:6" s="27" customFormat="1" x14ac:dyDescent="0.2">
      <c r="A31" s="33"/>
      <c r="B31" s="34"/>
      <c r="C31" s="34"/>
      <c r="D31" s="34"/>
      <c r="E31" s="140"/>
      <c r="F31" s="36"/>
    </row>
    <row r="32" spans="1:6" s="27" customFormat="1" x14ac:dyDescent="0.2">
      <c r="A32" s="33"/>
      <c r="B32" s="34"/>
      <c r="C32" s="34"/>
      <c r="D32" s="34"/>
      <c r="E32" s="140"/>
      <c r="F32" s="36"/>
    </row>
    <row r="33" spans="1:6" s="27" customFormat="1" x14ac:dyDescent="0.2">
      <c r="A33" s="33"/>
      <c r="B33" s="34"/>
      <c r="C33" s="34"/>
      <c r="D33" s="34"/>
      <c r="E33" s="140"/>
      <c r="F33" s="36"/>
    </row>
    <row r="34" spans="1:6" s="27" customFormat="1" x14ac:dyDescent="0.2">
      <c r="A34" s="33"/>
      <c r="B34" s="34"/>
      <c r="C34" s="34"/>
      <c r="D34" s="34"/>
      <c r="E34" s="140"/>
      <c r="F34" s="36"/>
    </row>
    <row r="35" spans="1:6" s="27" customFormat="1" x14ac:dyDescent="0.2">
      <c r="A35" s="33"/>
      <c r="B35" s="34"/>
      <c r="C35" s="34"/>
      <c r="D35" s="34"/>
      <c r="E35" s="140"/>
      <c r="F35" s="36"/>
    </row>
    <row r="36" spans="1:6" s="27" customFormat="1" x14ac:dyDescent="0.2">
      <c r="A36" s="33"/>
      <c r="B36" s="34"/>
      <c r="C36" s="34"/>
      <c r="D36" s="34"/>
      <c r="E36" s="140"/>
      <c r="F36" s="36"/>
    </row>
    <row r="37" spans="1:6" s="27" customFormat="1" x14ac:dyDescent="0.2">
      <c r="A37" s="33"/>
      <c r="B37" s="34"/>
      <c r="C37" s="34"/>
      <c r="D37" s="34"/>
      <c r="E37" s="140"/>
      <c r="F37" s="36"/>
    </row>
    <row r="38" spans="1:6" s="27" customFormat="1" x14ac:dyDescent="0.2">
      <c r="A38" s="33"/>
      <c r="B38" s="34"/>
      <c r="C38" s="34"/>
      <c r="D38" s="34"/>
      <c r="E38" s="140"/>
      <c r="F38" s="36"/>
    </row>
    <row r="39" spans="1:6" s="27" customFormat="1" x14ac:dyDescent="0.2">
      <c r="A39" s="33"/>
      <c r="B39" s="34"/>
      <c r="C39" s="34"/>
      <c r="D39" s="34"/>
      <c r="E39" s="140"/>
      <c r="F39" s="36"/>
    </row>
    <row r="40" spans="1:6" s="27" customFormat="1" x14ac:dyDescent="0.2">
      <c r="A40" s="33"/>
      <c r="B40" s="34"/>
      <c r="C40" s="34"/>
      <c r="D40" s="34"/>
      <c r="E40" s="140"/>
      <c r="F40" s="36"/>
    </row>
    <row r="41" spans="1:6" s="27" customFormat="1" x14ac:dyDescent="0.2">
      <c r="A41" s="33"/>
      <c r="B41" s="34"/>
      <c r="C41" s="34"/>
      <c r="D41" s="34"/>
      <c r="E41" s="140"/>
      <c r="F41" s="36"/>
    </row>
    <row r="42" spans="1:6" s="27" customFormat="1" x14ac:dyDescent="0.2">
      <c r="A42" s="33"/>
      <c r="B42" s="34"/>
      <c r="C42" s="34"/>
      <c r="D42" s="34"/>
      <c r="E42" s="140"/>
      <c r="F42" s="36"/>
    </row>
    <row r="43" spans="1:6" s="27" customFormat="1" x14ac:dyDescent="0.2">
      <c r="A43" s="33"/>
      <c r="B43" s="34"/>
      <c r="C43" s="34"/>
      <c r="D43" s="34"/>
      <c r="E43" s="140"/>
      <c r="F43" s="36"/>
    </row>
    <row r="44" spans="1:6" s="27" customFormat="1" x14ac:dyDescent="0.2">
      <c r="A44" s="33"/>
      <c r="B44" s="34"/>
      <c r="C44" s="34"/>
      <c r="D44" s="34"/>
      <c r="E44" s="140"/>
      <c r="F44" s="36"/>
    </row>
    <row r="45" spans="1:6" s="27" customFormat="1" x14ac:dyDescent="0.2">
      <c r="A45" s="33"/>
      <c r="B45" s="34"/>
      <c r="C45" s="34"/>
      <c r="D45" s="34"/>
      <c r="E45" s="140"/>
      <c r="F45" s="36"/>
    </row>
    <row r="46" spans="1:6" s="27" customFormat="1" x14ac:dyDescent="0.2">
      <c r="A46" s="33"/>
      <c r="B46" s="34"/>
      <c r="C46" s="34"/>
      <c r="D46" s="34"/>
      <c r="E46" s="135"/>
      <c r="F46" s="133"/>
    </row>
    <row r="47" spans="1:6" s="27" customFormat="1" x14ac:dyDescent="0.2">
      <c r="A47" s="33"/>
      <c r="B47" s="34"/>
      <c r="C47" s="34"/>
      <c r="D47" s="34"/>
      <c r="E47" s="140"/>
      <c r="F47" s="133"/>
    </row>
    <row r="48" spans="1:6" s="27" customFormat="1" x14ac:dyDescent="0.2">
      <c r="A48" s="33"/>
      <c r="B48" s="34"/>
      <c r="C48" s="34"/>
      <c r="D48" s="34"/>
      <c r="E48" s="140"/>
      <c r="F48" s="36"/>
    </row>
    <row r="49" spans="1:7" s="27" customFormat="1" x14ac:dyDescent="0.2">
      <c r="A49" s="33"/>
      <c r="B49" s="34"/>
      <c r="C49" s="34"/>
      <c r="D49" s="34"/>
      <c r="E49" s="140"/>
      <c r="F49" s="36"/>
    </row>
    <row r="50" spans="1:7" x14ac:dyDescent="0.2">
      <c r="A50" s="37"/>
      <c r="B50" s="37"/>
      <c r="C50" s="37"/>
      <c r="D50" s="37"/>
      <c r="E50" s="145"/>
      <c r="F50" s="26"/>
    </row>
    <row r="51" spans="1:7" s="20" customFormat="1" x14ac:dyDescent="0.2">
      <c r="A51" s="24"/>
      <c r="B51" s="24"/>
      <c r="C51" s="24"/>
      <c r="D51" s="24"/>
      <c r="E51" s="145"/>
      <c r="F51" s="26"/>
    </row>
    <row r="52" spans="1:7" s="20" customFormat="1" x14ac:dyDescent="0.2">
      <c r="A52" s="22"/>
      <c r="E52" s="146"/>
      <c r="F52" s="23"/>
    </row>
    <row r="53" spans="1:7" s="20" customFormat="1" x14ac:dyDescent="0.2">
      <c r="A53" s="22"/>
      <c r="E53" s="146"/>
      <c r="F53" s="23"/>
    </row>
    <row r="54" spans="1:7" s="20" customFormat="1" x14ac:dyDescent="0.2">
      <c r="A54" s="22"/>
      <c r="E54" s="146"/>
      <c r="F54" s="23"/>
    </row>
    <row r="55" spans="1:7" s="20" customFormat="1" x14ac:dyDescent="0.2">
      <c r="A55" s="22"/>
      <c r="E55" s="146"/>
      <c r="F55" s="23"/>
    </row>
    <row r="56" spans="1:7" s="20" customFormat="1" x14ac:dyDescent="0.2">
      <c r="E56" s="146"/>
      <c r="F56" s="23"/>
    </row>
    <row r="57" spans="1:7" s="20" customFormat="1" ht="24" customHeight="1" x14ac:dyDescent="0.2">
      <c r="A57" s="18" t="s">
        <v>15</v>
      </c>
      <c r="B57" s="40"/>
      <c r="C57" s="41"/>
      <c r="D57" s="40"/>
      <c r="E57" s="147"/>
      <c r="F57" s="128"/>
      <c r="G57" s="74"/>
    </row>
    <row r="58" spans="1:7" x14ac:dyDescent="0.2">
      <c r="A58" s="42" t="s">
        <v>111</v>
      </c>
      <c r="B58" s="44"/>
      <c r="C58" s="43"/>
      <c r="D58" s="45"/>
      <c r="E58" s="148"/>
      <c r="F58" s="26"/>
      <c r="G58" s="46"/>
    </row>
    <row r="59" spans="1:7" x14ac:dyDescent="0.2">
      <c r="A59" s="47" t="s">
        <v>18</v>
      </c>
      <c r="B59" s="49" t="s">
        <v>16</v>
      </c>
      <c r="C59" s="48" t="s">
        <v>104</v>
      </c>
      <c r="D59" s="50"/>
      <c r="E59" s="149"/>
      <c r="F59" s="52"/>
      <c r="G59" s="53"/>
    </row>
    <row r="60" spans="1:7" x14ac:dyDescent="0.2">
      <c r="A60" s="54" t="s">
        <v>2</v>
      </c>
      <c r="B60" s="56" t="s">
        <v>17</v>
      </c>
      <c r="C60" s="55" t="s">
        <v>105</v>
      </c>
      <c r="D60" s="57"/>
      <c r="E60" s="148"/>
      <c r="F60" s="26"/>
      <c r="G60" s="46"/>
    </row>
    <row r="61" spans="1:7" x14ac:dyDescent="0.2">
      <c r="A61" s="47" t="s">
        <v>0</v>
      </c>
      <c r="B61" s="58"/>
      <c r="C61" s="48"/>
      <c r="D61" s="59"/>
      <c r="E61" s="150"/>
      <c r="F61" s="52"/>
      <c r="G61" s="53"/>
    </row>
    <row r="62" spans="1:7" x14ac:dyDescent="0.2">
      <c r="A62" s="54"/>
      <c r="B62" s="60" t="s">
        <v>9</v>
      </c>
      <c r="C62" s="55" t="s">
        <v>3</v>
      </c>
      <c r="D62" s="37"/>
      <c r="E62" s="135"/>
      <c r="F62" s="26"/>
      <c r="G62" s="46"/>
    </row>
    <row r="63" spans="1:7" x14ac:dyDescent="0.2">
      <c r="A63" s="61"/>
      <c r="B63" s="58" t="s">
        <v>8</v>
      </c>
      <c r="C63" s="116" t="s">
        <v>109</v>
      </c>
      <c r="D63" s="59"/>
      <c r="E63" s="149"/>
      <c r="F63" s="52"/>
      <c r="G63" s="53"/>
    </row>
    <row r="64" spans="1:7" x14ac:dyDescent="0.2">
      <c r="A64" s="63"/>
      <c r="B64" s="65" t="s">
        <v>7</v>
      </c>
      <c r="C64" s="115" t="s">
        <v>107</v>
      </c>
      <c r="D64" s="66"/>
      <c r="E64" s="151"/>
      <c r="F64" s="68"/>
      <c r="G64" s="69"/>
    </row>
  </sheetData>
  <autoFilter ref="A13:G13" xr:uid="{00000000-0009-0000-0000-000002000000}"/>
  <mergeCells count="1">
    <mergeCell ref="E4:F4"/>
  </mergeCells>
  <phoneticPr fontId="0" type="noConversion"/>
  <hyperlinks>
    <hyperlink ref="E50" r:id="rId1" display="sklad@rubena.cgs.cz" xr:uid="{00000000-0004-0000-0200-000000000000}"/>
    <hyperlink ref="F51" r:id="rId2" display="www.rubena.cz" xr:uid="{00000000-0004-0000-0200-000001000000}"/>
    <hyperlink ref="F50" r:id="rId3" display="sklad@rubena.cgs.cz" xr:uid="{00000000-0004-0000-0200-000002000000}"/>
  </hyperlinks>
  <pageMargins left="0.39370078740157483" right="0.39370078740157483" top="0.39370078740157483" bottom="0.51181102362204722" header="0.19685039370078741" footer="0.27559055118110237"/>
  <pageSetup paperSize="9" scale="88" fitToHeight="0" orientation="portrait" r:id="rId4"/>
  <headerFooter alignWithMargins="0">
    <oddFooter>&amp;L&amp;"Arial CE,Tučné"&amp;8Trelleborg Bohemia a.s. - &amp;F / &amp;A.&amp;"Arial CE,Obyčejné"
Ceny jsou uvedeny bez DPH a rozumí se EXW Náchod (INCOTERMS 2000). Změna cen vyhrazena.&amp;R&amp;8Stránka &amp;P z &amp;N</oddFooter>
  </headerFooter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62"/>
  <sheetViews>
    <sheetView showGridLines="0" workbookViewId="0">
      <selection activeCell="D20" sqref="D20:E20"/>
    </sheetView>
  </sheetViews>
  <sheetFormatPr defaultColWidth="11.140625" defaultRowHeight="12.75" x14ac:dyDescent="0.2"/>
  <cols>
    <col min="1" max="1" width="39.7109375" style="39" customWidth="1"/>
    <col min="2" max="4" width="11.7109375" style="39" customWidth="1"/>
    <col min="5" max="5" width="11.7109375" style="21" customWidth="1"/>
    <col min="6" max="6" width="11.7109375" style="23" customWidth="1"/>
    <col min="7" max="7" width="11.7109375" style="39" customWidth="1"/>
    <col min="8" max="16384" width="11.140625" style="39"/>
  </cols>
  <sheetData>
    <row r="1" spans="1:7" s="2" customFormat="1" ht="15" customHeight="1" x14ac:dyDescent="0.2">
      <c r="G1" s="12" t="str">
        <f>'Pryžové fólie'!H1</f>
        <v>Platný od 1.1.2018</v>
      </c>
    </row>
    <row r="2" spans="1:7" s="2" customFormat="1" ht="9.9499999999999993" customHeight="1" x14ac:dyDescent="0.2">
      <c r="E2"/>
      <c r="G2" s="19"/>
    </row>
    <row r="3" spans="1:7" s="2" customFormat="1" ht="9.9499999999999993" customHeight="1" x14ac:dyDescent="0.2">
      <c r="A3" s="4"/>
      <c r="B3" s="4"/>
      <c r="C3" s="4"/>
      <c r="F3" s="16"/>
      <c r="G3" s="19"/>
    </row>
    <row r="4" spans="1:7" s="2" customFormat="1" ht="9.9499999999999993" customHeight="1" x14ac:dyDescent="0.2">
      <c r="A4" s="4"/>
      <c r="B4" s="4"/>
      <c r="C4" s="4"/>
      <c r="E4" s="192"/>
      <c r="F4" s="192"/>
    </row>
    <row r="5" spans="1:7" s="2" customFormat="1" ht="16.5" customHeight="1" x14ac:dyDescent="0.2">
      <c r="A5" s="4"/>
      <c r="C5" s="4"/>
      <c r="E5"/>
      <c r="F5" s="17"/>
      <c r="G5" s="19" t="s">
        <v>19</v>
      </c>
    </row>
    <row r="6" spans="1:7" s="2" customFormat="1" ht="16.5" customHeight="1" x14ac:dyDescent="0.2">
      <c r="A6" s="4"/>
      <c r="C6" s="4"/>
      <c r="E6" s="3"/>
      <c r="F6" s="17"/>
    </row>
    <row r="7" spans="1:7" s="2" customFormat="1" ht="16.5" customHeight="1" x14ac:dyDescent="0.2">
      <c r="A7" s="4"/>
      <c r="C7" s="4"/>
      <c r="E7" s="3"/>
      <c r="F7" s="17"/>
    </row>
    <row r="8" spans="1:7" s="2" customFormat="1" ht="33" x14ac:dyDescent="0.45">
      <c r="A8" s="11" t="s">
        <v>112</v>
      </c>
      <c r="B8" s="1"/>
      <c r="C8" s="1"/>
      <c r="D8" s="72"/>
      <c r="F8" s="16"/>
    </row>
    <row r="9" spans="1:7" s="6" customFormat="1" ht="16.5" customHeight="1" x14ac:dyDescent="0.2">
      <c r="D9" s="76"/>
      <c r="F9" s="77"/>
      <c r="G9" s="77"/>
    </row>
    <row r="10" spans="1:7" s="10" customFormat="1" ht="30.75" customHeight="1" x14ac:dyDescent="0.2">
      <c r="A10" s="8"/>
      <c r="B10" s="199"/>
      <c r="C10" s="200"/>
      <c r="D10" s="199"/>
      <c r="E10" s="200"/>
      <c r="F10" s="201"/>
      <c r="G10" s="202"/>
    </row>
    <row r="11" spans="1:7" s="10" customFormat="1" ht="13.5" customHeight="1" x14ac:dyDescent="0.2">
      <c r="A11" s="13"/>
      <c r="B11" s="203"/>
      <c r="C11" s="204"/>
      <c r="D11" s="203"/>
      <c r="E11" s="204"/>
      <c r="F11" s="205"/>
      <c r="G11" s="206"/>
    </row>
    <row r="12" spans="1:7" s="10" customFormat="1" ht="13.5" customHeight="1" x14ac:dyDescent="0.2">
      <c r="A12" s="13" t="s">
        <v>1</v>
      </c>
      <c r="B12" s="203" t="s">
        <v>95</v>
      </c>
      <c r="C12" s="204"/>
      <c r="D12" s="203" t="s">
        <v>96</v>
      </c>
      <c r="E12" s="204"/>
      <c r="F12" s="203" t="s">
        <v>98</v>
      </c>
      <c r="G12" s="204"/>
    </row>
    <row r="13" spans="1:7" s="10" customFormat="1" ht="7.5" customHeight="1" x14ac:dyDescent="0.2">
      <c r="A13" s="73"/>
      <c r="B13" s="207"/>
      <c r="C13" s="208"/>
      <c r="D13" s="207"/>
      <c r="E13" s="208"/>
      <c r="F13" s="209"/>
      <c r="G13" s="210"/>
    </row>
    <row r="14" spans="1:7" s="27" customFormat="1" ht="16.899999999999999" customHeight="1" x14ac:dyDescent="0.2">
      <c r="A14" s="28" t="s">
        <v>29</v>
      </c>
      <c r="B14" s="211">
        <f>IF($D$20&gt;6,"na poptávku",IF($D$20&lt;1,"nevyrábí se",VLOOKUP("Fólie "&amp;$D$20&amp;"/1200 NBR60",'Pryžové fólie'!$A:$H,8,0)))</f>
        <v>276.89999999999998</v>
      </c>
      <c r="C14" s="212"/>
      <c r="D14" s="213">
        <f>(((1200*$D$20*1000*1.4)/1000000)*$B$14)</f>
        <v>465.19199999999995</v>
      </c>
      <c r="E14" s="214"/>
      <c r="F14" s="213">
        <f>(((1000*$D$20*1000*1.4)/1000000)*$B$14)</f>
        <v>387.65999999999997</v>
      </c>
      <c r="G14" s="214"/>
    </row>
    <row r="15" spans="1:7" s="27" customFormat="1" ht="16.899999999999999" customHeight="1" x14ac:dyDescent="0.2">
      <c r="A15" s="28" t="s">
        <v>77</v>
      </c>
      <c r="B15" s="211" t="str">
        <f>IF($D$20&gt;6,"na poptávku",IF($D$20&lt;2,"nevyrábí se",VLOOKUP("Fólie "&amp;$D$20&amp;"/1200 NBR60 s vložkou",'Pryžové fólie'!$A:$H,8,0)))</f>
        <v>nevyrábí se</v>
      </c>
      <c r="C15" s="212"/>
      <c r="D15" s="213" t="e">
        <f>(((1200*$D$20*1000*1.4)/1000000)*$B$15)</f>
        <v>#VALUE!</v>
      </c>
      <c r="E15" s="214"/>
      <c r="F15" s="213" t="e">
        <f>(((1000*$D$20*1000*1.4)/1000000)*$B$15)</f>
        <v>#VALUE!</v>
      </c>
      <c r="G15" s="214"/>
    </row>
    <row r="16" spans="1:7" s="27" customFormat="1" ht="16.899999999999999" customHeight="1" x14ac:dyDescent="0.2">
      <c r="A16" s="28" t="s">
        <v>30</v>
      </c>
      <c r="B16" s="211">
        <f>IF($D$20&gt;5,"na poptávku",IF($D$20&lt;1,"nevyrábí se",VLOOKUP("Fólie "&amp;$D$20&amp;"/1200 SBR65",'Pryžové fólie'!$A:$H,8,0)))</f>
        <v>247.3</v>
      </c>
      <c r="C16" s="212"/>
      <c r="D16" s="213">
        <f>(((1200*$D$20*1000*1.5)/1000000)*$B$16)</f>
        <v>445.14000000000004</v>
      </c>
      <c r="E16" s="214"/>
      <c r="F16" s="213">
        <f>(((1000*$D$20*1000*1.5)/1000000)*$B$16)</f>
        <v>370.95000000000005</v>
      </c>
      <c r="G16" s="214"/>
    </row>
    <row r="17" spans="1:7" s="27" customFormat="1" ht="16.899999999999999" customHeight="1" x14ac:dyDescent="0.2">
      <c r="A17" s="28" t="s">
        <v>78</v>
      </c>
      <c r="B17" s="211" t="str">
        <f>IF($D$20&gt;5,"na poptávku",IF($D$20&lt;2,"nevyrábí se",VLOOKUP("Fólie "&amp;$D$20&amp;"/1200 SBR65 s vložkou",'Pryžové fólie'!$A:$H,8,0)))</f>
        <v>nevyrábí se</v>
      </c>
      <c r="C17" s="212"/>
      <c r="D17" s="213" t="e">
        <f>(((1200*$D$20*1000*1.5)/1000000)*$B$17)</f>
        <v>#VALUE!</v>
      </c>
      <c r="E17" s="214"/>
      <c r="F17" s="213" t="e">
        <f>(((1000*$D$20*1000*1.5)/1000000)*$B$17)</f>
        <v>#VALUE!</v>
      </c>
      <c r="G17" s="214"/>
    </row>
    <row r="18" spans="1:7" s="27" customFormat="1" x14ac:dyDescent="0.2">
      <c r="A18" s="29"/>
      <c r="B18" s="30"/>
      <c r="C18" s="30"/>
      <c r="D18" s="30"/>
      <c r="E18" s="31"/>
      <c r="F18" s="32"/>
    </row>
    <row r="19" spans="1:7" s="27" customFormat="1" ht="13.5" thickBot="1" x14ac:dyDescent="0.25">
      <c r="A19" s="33"/>
      <c r="B19" s="34"/>
      <c r="C19" s="34"/>
      <c r="D19" s="34"/>
      <c r="E19" s="35"/>
      <c r="F19" s="36"/>
    </row>
    <row r="20" spans="1:7" s="27" customFormat="1" ht="27.75" thickTop="1" thickBot="1" x14ac:dyDescent="0.45">
      <c r="A20" s="112" t="s">
        <v>114</v>
      </c>
      <c r="B20" s="113"/>
      <c r="D20" s="215">
        <v>1</v>
      </c>
      <c r="E20" s="216"/>
      <c r="F20" s="36"/>
    </row>
    <row r="21" spans="1:7" s="27" customFormat="1" ht="13.5" thickTop="1" x14ac:dyDescent="0.2">
      <c r="A21" s="33"/>
      <c r="B21" s="34"/>
      <c r="C21" s="34"/>
      <c r="D21" s="34"/>
      <c r="E21" s="35"/>
      <c r="F21" s="36"/>
    </row>
    <row r="22" spans="1:7" s="27" customFormat="1" x14ac:dyDescent="0.2">
      <c r="A22" s="33"/>
      <c r="B22" s="34"/>
      <c r="C22" s="34"/>
      <c r="D22" s="34"/>
      <c r="E22" s="35"/>
      <c r="F22" s="36"/>
    </row>
    <row r="23" spans="1:7" s="27" customFormat="1" x14ac:dyDescent="0.2">
      <c r="A23" s="33"/>
      <c r="B23" s="34"/>
      <c r="C23" s="34"/>
      <c r="D23" s="34"/>
      <c r="E23" s="35"/>
      <c r="F23" s="36"/>
    </row>
    <row r="24" spans="1:7" s="27" customFormat="1" x14ac:dyDescent="0.2">
      <c r="A24" s="33"/>
      <c r="B24" s="34"/>
      <c r="C24" s="34"/>
      <c r="D24" s="34"/>
      <c r="E24" s="35"/>
      <c r="F24" s="36"/>
    </row>
    <row r="25" spans="1:7" s="27" customFormat="1" x14ac:dyDescent="0.2">
      <c r="A25" s="33"/>
      <c r="B25" s="34"/>
      <c r="C25" s="34"/>
      <c r="D25" s="34"/>
      <c r="E25" s="35"/>
      <c r="F25" s="36"/>
    </row>
    <row r="26" spans="1:7" s="27" customFormat="1" ht="24" customHeight="1" x14ac:dyDescent="0.2">
      <c r="A26" s="18" t="s">
        <v>79</v>
      </c>
      <c r="B26" s="40"/>
      <c r="C26" s="40"/>
      <c r="D26" s="41"/>
      <c r="E26" s="40"/>
      <c r="F26" s="85"/>
      <c r="G26" s="86"/>
    </row>
    <row r="27" spans="1:7" s="27" customFormat="1" x14ac:dyDescent="0.2">
      <c r="A27" s="87"/>
      <c r="B27" s="88"/>
      <c r="C27" s="88"/>
      <c r="D27" s="89"/>
      <c r="E27" s="88"/>
      <c r="F27" s="90"/>
      <c r="G27" s="92"/>
    </row>
    <row r="28" spans="1:7" s="27" customFormat="1" x14ac:dyDescent="0.2">
      <c r="A28" s="194" t="s">
        <v>86</v>
      </c>
      <c r="B28" s="195"/>
      <c r="C28" s="193" t="s">
        <v>87</v>
      </c>
      <c r="D28" s="198" t="s">
        <v>85</v>
      </c>
      <c r="E28" s="193" t="s">
        <v>88</v>
      </c>
      <c r="F28" s="193"/>
      <c r="G28" s="83"/>
    </row>
    <row r="29" spans="1:7" s="27" customFormat="1" x14ac:dyDescent="0.2">
      <c r="A29" s="196">
        <v>1000000</v>
      </c>
      <c r="B29" s="197"/>
      <c r="C29" s="193"/>
      <c r="D29" s="198"/>
      <c r="E29" s="193"/>
      <c r="F29" s="193"/>
      <c r="G29" s="83"/>
    </row>
    <row r="30" spans="1:7" s="27" customFormat="1" x14ac:dyDescent="0.2">
      <c r="A30" s="84"/>
      <c r="B30" s="82"/>
      <c r="C30" s="82"/>
      <c r="D30" s="82"/>
      <c r="E30" s="82"/>
      <c r="F30" s="80"/>
      <c r="G30" s="83"/>
    </row>
    <row r="31" spans="1:7" s="27" customFormat="1" x14ac:dyDescent="0.2">
      <c r="A31" s="93" t="s">
        <v>80</v>
      </c>
      <c r="B31" s="94"/>
      <c r="C31" s="105" t="s">
        <v>81</v>
      </c>
      <c r="D31" s="103" t="s">
        <v>83</v>
      </c>
      <c r="E31" s="94"/>
      <c r="F31" s="95"/>
      <c r="G31" s="97"/>
    </row>
    <row r="32" spans="1:7" s="27" customFormat="1" x14ac:dyDescent="0.2">
      <c r="A32" s="98"/>
      <c r="B32" s="99"/>
      <c r="C32" s="106" t="s">
        <v>82</v>
      </c>
      <c r="D32" s="104" t="s">
        <v>84</v>
      </c>
      <c r="E32" s="99"/>
      <c r="F32" s="100"/>
      <c r="G32" s="102"/>
    </row>
    <row r="33" spans="1:6" s="27" customFormat="1" x14ac:dyDescent="0.2">
      <c r="A33" s="33"/>
      <c r="B33" s="34"/>
      <c r="C33" s="34"/>
      <c r="D33" s="34"/>
      <c r="E33" s="35"/>
      <c r="F33" s="36"/>
    </row>
    <row r="34" spans="1:6" s="27" customFormat="1" x14ac:dyDescent="0.2">
      <c r="A34" s="33"/>
      <c r="B34" s="34"/>
      <c r="C34" s="34"/>
      <c r="D34" s="34"/>
      <c r="E34" s="35"/>
      <c r="F34" s="36"/>
    </row>
    <row r="35" spans="1:6" s="27" customFormat="1" x14ac:dyDescent="0.2">
      <c r="A35" s="33"/>
      <c r="B35" s="34"/>
      <c r="C35" s="34"/>
      <c r="D35" s="34"/>
      <c r="E35" s="35"/>
      <c r="F35" s="36"/>
    </row>
    <row r="36" spans="1:6" s="27" customFormat="1" x14ac:dyDescent="0.2">
      <c r="A36" s="33"/>
      <c r="B36" s="34"/>
      <c r="C36" s="34"/>
      <c r="D36" s="34"/>
      <c r="E36" s="35"/>
      <c r="F36" s="36"/>
    </row>
    <row r="37" spans="1:6" s="27" customFormat="1" x14ac:dyDescent="0.2">
      <c r="A37" s="33"/>
      <c r="B37" s="34"/>
      <c r="C37" s="34"/>
      <c r="D37" s="34"/>
      <c r="E37" s="35"/>
      <c r="F37" s="36"/>
    </row>
    <row r="38" spans="1:6" s="27" customFormat="1" x14ac:dyDescent="0.2">
      <c r="A38" s="33"/>
      <c r="B38" s="34"/>
      <c r="C38" s="34"/>
      <c r="D38" s="34"/>
      <c r="E38" s="35"/>
      <c r="F38" s="36"/>
    </row>
    <row r="39" spans="1:6" s="27" customFormat="1" x14ac:dyDescent="0.2">
      <c r="A39" s="33"/>
      <c r="B39" s="34"/>
      <c r="C39" s="34"/>
      <c r="D39" s="34"/>
      <c r="E39" s="35"/>
      <c r="F39" s="36"/>
    </row>
    <row r="40" spans="1:6" s="27" customFormat="1" x14ac:dyDescent="0.2">
      <c r="A40" s="33"/>
      <c r="B40" s="34"/>
      <c r="C40" s="34"/>
      <c r="D40" s="34"/>
      <c r="E40" s="35"/>
      <c r="F40" s="36"/>
    </row>
    <row r="41" spans="1:6" s="27" customFormat="1" x14ac:dyDescent="0.2">
      <c r="A41" s="33"/>
      <c r="B41" s="34"/>
      <c r="C41" s="34"/>
      <c r="D41" s="34"/>
      <c r="E41" s="35"/>
      <c r="F41" s="36"/>
    </row>
    <row r="42" spans="1:6" s="27" customFormat="1" x14ac:dyDescent="0.2">
      <c r="A42" s="33"/>
      <c r="B42" s="34"/>
      <c r="C42" s="34"/>
      <c r="D42" s="34"/>
      <c r="E42" s="35"/>
      <c r="F42" s="36"/>
    </row>
    <row r="43" spans="1:6" s="27" customFormat="1" x14ac:dyDescent="0.2">
      <c r="A43" s="33"/>
      <c r="B43" s="34"/>
      <c r="C43" s="34"/>
      <c r="D43" s="34"/>
      <c r="E43" s="35"/>
      <c r="F43" s="36"/>
    </row>
    <row r="44" spans="1:6" s="27" customFormat="1" x14ac:dyDescent="0.2">
      <c r="A44" s="33"/>
      <c r="B44" s="34"/>
      <c r="C44" s="34"/>
      <c r="D44" s="34"/>
      <c r="E44"/>
      <c r="F44"/>
    </row>
    <row r="45" spans="1:6" s="27" customFormat="1" x14ac:dyDescent="0.2">
      <c r="A45" s="33"/>
      <c r="B45" s="34"/>
      <c r="C45" s="34"/>
      <c r="D45" s="34"/>
      <c r="E45" s="35"/>
      <c r="F45"/>
    </row>
    <row r="46" spans="1:6" s="27" customFormat="1" x14ac:dyDescent="0.2">
      <c r="A46" s="33"/>
      <c r="B46" s="34"/>
      <c r="C46" s="34"/>
      <c r="D46" s="34"/>
      <c r="E46" s="35"/>
      <c r="F46" s="36"/>
    </row>
    <row r="47" spans="1:6" s="27" customFormat="1" x14ac:dyDescent="0.2">
      <c r="A47" s="33"/>
      <c r="B47" s="34"/>
      <c r="C47" s="34"/>
      <c r="D47" s="34"/>
      <c r="E47" s="35"/>
      <c r="F47" s="36"/>
    </row>
    <row r="48" spans="1:6" x14ac:dyDescent="0.2">
      <c r="A48" s="37"/>
      <c r="B48" s="37"/>
      <c r="C48" s="37"/>
      <c r="D48" s="37"/>
      <c r="E48" s="24"/>
      <c r="F48" s="26"/>
    </row>
    <row r="49" spans="1:7" s="20" customFormat="1" x14ac:dyDescent="0.2">
      <c r="A49" s="24"/>
      <c r="B49" s="24"/>
      <c r="C49" s="24"/>
      <c r="D49" s="24"/>
      <c r="E49" s="24"/>
      <c r="F49" s="26"/>
    </row>
    <row r="50" spans="1:7" s="20" customFormat="1" x14ac:dyDescent="0.2">
      <c r="A50" s="22"/>
      <c r="E50" s="21"/>
      <c r="F50" s="23"/>
    </row>
    <row r="51" spans="1:7" s="20" customFormat="1" x14ac:dyDescent="0.2">
      <c r="A51" s="22"/>
      <c r="E51" s="21"/>
      <c r="F51" s="23"/>
    </row>
    <row r="52" spans="1:7" s="20" customFormat="1" x14ac:dyDescent="0.2">
      <c r="A52" s="22"/>
      <c r="E52" s="21"/>
      <c r="F52" s="23"/>
    </row>
    <row r="53" spans="1:7" s="20" customFormat="1" x14ac:dyDescent="0.2">
      <c r="A53" s="22"/>
      <c r="E53" s="21"/>
      <c r="F53" s="23"/>
    </row>
    <row r="54" spans="1:7" s="20" customFormat="1" x14ac:dyDescent="0.2">
      <c r="E54" s="21"/>
      <c r="F54" s="23"/>
    </row>
    <row r="55" spans="1:7" s="20" customFormat="1" ht="24" customHeight="1" x14ac:dyDescent="0.2">
      <c r="A55" s="18" t="s">
        <v>15</v>
      </c>
      <c r="B55" s="40"/>
      <c r="C55" s="41"/>
      <c r="D55" s="40"/>
      <c r="E55" s="75"/>
      <c r="F55" s="74"/>
      <c r="G55" s="74"/>
    </row>
    <row r="56" spans="1:7" x14ac:dyDescent="0.2">
      <c r="A56" s="42" t="s">
        <v>111</v>
      </c>
      <c r="B56" s="43"/>
      <c r="C56" s="44"/>
      <c r="D56" s="43"/>
      <c r="E56" s="159"/>
      <c r="F56" s="25"/>
      <c r="G56" s="46"/>
    </row>
    <row r="57" spans="1:7" x14ac:dyDescent="0.2">
      <c r="A57" s="47" t="s">
        <v>18</v>
      </c>
      <c r="B57" s="48"/>
      <c r="C57" s="49" t="s">
        <v>16</v>
      </c>
      <c r="D57" s="48" t="s">
        <v>104</v>
      </c>
      <c r="E57" s="160"/>
      <c r="F57" s="51"/>
      <c r="G57" s="53"/>
    </row>
    <row r="58" spans="1:7" x14ac:dyDescent="0.2">
      <c r="A58" s="54" t="s">
        <v>2</v>
      </c>
      <c r="B58" s="55"/>
      <c r="C58" s="56" t="s">
        <v>17</v>
      </c>
      <c r="D58" s="55" t="s">
        <v>105</v>
      </c>
      <c r="E58" s="161"/>
      <c r="F58" s="25"/>
      <c r="G58" s="46"/>
    </row>
    <row r="59" spans="1:7" x14ac:dyDescent="0.2">
      <c r="A59" s="47" t="s">
        <v>0</v>
      </c>
      <c r="B59" s="48"/>
      <c r="C59" s="58"/>
      <c r="D59" s="48"/>
      <c r="E59" s="162"/>
      <c r="F59" s="117"/>
      <c r="G59" s="53"/>
    </row>
    <row r="60" spans="1:7" x14ac:dyDescent="0.2">
      <c r="A60" s="54"/>
      <c r="B60" s="55"/>
      <c r="C60" s="60" t="s">
        <v>9</v>
      </c>
      <c r="D60" s="55" t="s">
        <v>3</v>
      </c>
      <c r="E60" s="145"/>
      <c r="F60"/>
      <c r="G60" s="46"/>
    </row>
    <row r="61" spans="1:7" x14ac:dyDescent="0.2">
      <c r="A61" s="61"/>
      <c r="B61" s="62"/>
      <c r="C61" s="58" t="s">
        <v>8</v>
      </c>
      <c r="D61" s="116" t="s">
        <v>109</v>
      </c>
      <c r="E61" s="162"/>
      <c r="F61" s="51"/>
      <c r="G61" s="53"/>
    </row>
    <row r="62" spans="1:7" x14ac:dyDescent="0.2">
      <c r="A62" s="63"/>
      <c r="B62" s="64"/>
      <c r="C62" s="65" t="s">
        <v>7</v>
      </c>
      <c r="D62" s="185" t="s">
        <v>107</v>
      </c>
      <c r="E62" s="163"/>
      <c r="F62" s="67"/>
      <c r="G62" s="69"/>
    </row>
  </sheetData>
  <sheetProtection algorithmName="SHA-512" hashValue="VeiMa1YaRuJ96ZpTJ3kNaFFLmZBol2cpojs40Bmam7hzJqvAkuPI4IqAtwFPTFbyhTgaUr//YM/3T1zpfuJinw==" saltValue="p+O7BBIfolPI3cH6/UN4/A==" spinCount="100000" sheet="1" selectLockedCells="1"/>
  <mergeCells count="31">
    <mergeCell ref="D20:E20"/>
    <mergeCell ref="A28:B28"/>
    <mergeCell ref="C28:C29"/>
    <mergeCell ref="D28:D29"/>
    <mergeCell ref="E28:F29"/>
    <mergeCell ref="A29:B2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E4:F4"/>
    <mergeCell ref="B10:C10"/>
    <mergeCell ref="D10:E10"/>
    <mergeCell ref="F10:G10"/>
    <mergeCell ref="B11:C11"/>
    <mergeCell ref="D11:E11"/>
    <mergeCell ref="F11:G11"/>
  </mergeCells>
  <conditionalFormatting sqref="D14:G17">
    <cfRule type="cellIs" dxfId="0" priority="1" stopIfTrue="1" operator="greaterThan">
      <formula>0</formula>
    </cfRule>
  </conditionalFormatting>
  <dataValidations count="1">
    <dataValidation type="whole" allowBlank="1" showInputMessage="1" showErrorMessage="1" error="Je přípustné pouze celé kladné číslo." sqref="D20:E20" xr:uid="{00000000-0002-0000-0300-000000000000}">
      <formula1>1</formula1>
      <formula2>100</formula2>
    </dataValidation>
  </dataValidations>
  <hyperlinks>
    <hyperlink ref="D62" r:id="rId1" display="sklad@rubena.cgs.cz" xr:uid="{00000000-0004-0000-0300-000000000000}"/>
  </hyperlinks>
  <pageMargins left="0.39370078740157483" right="0.39370078740157483" top="0.39370078740157483" bottom="0.51181102362204722" header="0.19685039370078741" footer="0.27559055118110237"/>
  <pageSetup paperSize="9" scale="88" fitToHeight="0" orientation="portrait" r:id="rId2"/>
  <headerFooter alignWithMargins="0">
    <oddFooter>&amp;L&amp;"Arial CE,Tučné"&amp;8Trelleborg Bohemia, a.s. - &amp;F / &amp;A&amp;"Arial CE,Obyčejné". 
Ceny jsou uvedeny bez DPH a rozumí se EXW Náchod (INCOTERMS 2000). Změna cen vyhrazena.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Pryžové fólie</vt:lpstr>
      <vt:lpstr>Pryžové desky</vt:lpstr>
      <vt:lpstr>Podlahoviny</vt:lpstr>
      <vt:lpstr>Cenový kalkulátor</vt:lpstr>
      <vt:lpstr>'Pryžové fólie'!Názvy_tisku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Rubena.cz</dc:title>
  <dc:creator>Marsik Pavel</dc:creator>
  <cp:lastModifiedBy>Michal Martin</cp:lastModifiedBy>
  <cp:lastPrinted>2017-12-06T06:22:53Z</cp:lastPrinted>
  <dcterms:created xsi:type="dcterms:W3CDTF">2004-12-16T14:54:12Z</dcterms:created>
  <dcterms:modified xsi:type="dcterms:W3CDTF">2017-12-06T09:24:10Z</dcterms:modified>
</cp:coreProperties>
</file>